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8_{657AE4CE-D620-4A4D-A069-C2309B8FB3A3}" xr6:coauthVersionLast="47" xr6:coauthVersionMax="47" xr10:uidLastSave="{00000000-0000-0000-0000-000000000000}"/>
  <bookViews>
    <workbookView xWindow="-108" yWindow="-108" windowWidth="23256" windowHeight="12456" xr2:uid="{3F4E4B7B-1DF9-4CB8-BD5E-E94DEF3470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7" i="1" l="1"/>
  <c r="T48" i="1"/>
  <c r="T49" i="1"/>
  <c r="T50" i="1"/>
  <c r="T51" i="1"/>
  <c r="T46" i="1"/>
  <c r="S47" i="1"/>
  <c r="S48" i="1"/>
  <c r="S49" i="1"/>
  <c r="S50" i="1"/>
  <c r="S51" i="1"/>
  <c r="S46" i="1"/>
  <c r="R47" i="1"/>
  <c r="R48" i="1"/>
  <c r="R49" i="1"/>
  <c r="R50" i="1"/>
  <c r="R51" i="1"/>
  <c r="R46" i="1"/>
  <c r="Q47" i="1"/>
  <c r="Q48" i="1"/>
  <c r="Q49" i="1"/>
  <c r="Q50" i="1"/>
  <c r="Q51" i="1"/>
  <c r="P47" i="1"/>
  <c r="P48" i="1"/>
  <c r="P49" i="1"/>
  <c r="P50" i="1"/>
  <c r="P51" i="1"/>
  <c r="Q46" i="1"/>
  <c r="P46" i="1"/>
  <c r="AA38" i="1"/>
  <c r="AA39" i="1"/>
  <c r="AA40" i="1"/>
  <c r="AA41" i="1"/>
  <c r="AA42" i="1"/>
  <c r="AA37" i="1"/>
  <c r="Z38" i="1"/>
  <c r="Z39" i="1"/>
  <c r="Z40" i="1"/>
  <c r="Z41" i="1"/>
  <c r="Z42" i="1"/>
  <c r="Z37" i="1"/>
  <c r="Y38" i="1"/>
  <c r="Y39" i="1"/>
  <c r="Y40" i="1"/>
  <c r="Y41" i="1"/>
  <c r="Y42" i="1"/>
  <c r="Y37" i="1"/>
  <c r="X38" i="1"/>
  <c r="X39" i="1"/>
  <c r="X40" i="1"/>
  <c r="X41" i="1"/>
  <c r="X42" i="1"/>
  <c r="X37" i="1"/>
  <c r="W38" i="1"/>
  <c r="W39" i="1"/>
  <c r="W40" i="1"/>
  <c r="W41" i="1"/>
  <c r="W42" i="1"/>
  <c r="W37" i="1"/>
  <c r="V38" i="1"/>
  <c r="V39" i="1"/>
  <c r="V40" i="1"/>
  <c r="V41" i="1"/>
  <c r="V42" i="1"/>
  <c r="V37" i="1"/>
  <c r="U38" i="1"/>
  <c r="U39" i="1"/>
  <c r="U40" i="1"/>
  <c r="U41" i="1"/>
  <c r="U42" i="1"/>
  <c r="U37" i="1"/>
  <c r="T38" i="1"/>
  <c r="T39" i="1"/>
  <c r="T40" i="1"/>
  <c r="T41" i="1"/>
  <c r="T42" i="1"/>
  <c r="T37" i="1"/>
  <c r="S38" i="1"/>
  <c r="S39" i="1"/>
  <c r="S40" i="1"/>
  <c r="S41" i="1"/>
  <c r="S42" i="1"/>
  <c r="S37" i="1"/>
  <c r="R38" i="1"/>
  <c r="R39" i="1"/>
  <c r="R40" i="1"/>
  <c r="R41" i="1"/>
  <c r="R42" i="1"/>
  <c r="R37" i="1"/>
  <c r="Q38" i="1"/>
  <c r="Q39" i="1"/>
  <c r="Q40" i="1"/>
  <c r="Q41" i="1"/>
  <c r="Q42" i="1"/>
  <c r="Q37" i="1"/>
  <c r="P38" i="1"/>
  <c r="P39" i="1"/>
  <c r="P40" i="1"/>
  <c r="P41" i="1"/>
  <c r="P42" i="1"/>
  <c r="P37" i="1"/>
  <c r="AB29" i="1"/>
  <c r="AB30" i="1"/>
  <c r="AB31" i="1"/>
  <c r="AB32" i="1"/>
  <c r="AB33" i="1"/>
  <c r="AB28" i="1"/>
  <c r="AA29" i="1"/>
  <c r="AA30" i="1"/>
  <c r="AA31" i="1"/>
  <c r="AA32" i="1"/>
  <c r="AA33" i="1"/>
  <c r="AA28" i="1"/>
  <c r="Z29" i="1"/>
  <c r="Z30" i="1"/>
  <c r="Z31" i="1"/>
  <c r="Z32" i="1"/>
  <c r="Z33" i="1"/>
  <c r="Z28" i="1"/>
  <c r="Y29" i="1"/>
  <c r="Y30" i="1"/>
  <c r="Y31" i="1"/>
  <c r="Y32" i="1"/>
  <c r="Y33" i="1"/>
  <c r="Y28" i="1"/>
  <c r="X29" i="1"/>
  <c r="X30" i="1"/>
  <c r="X31" i="1"/>
  <c r="X32" i="1"/>
  <c r="X33" i="1"/>
  <c r="X28" i="1"/>
  <c r="W29" i="1"/>
  <c r="W30" i="1"/>
  <c r="W31" i="1"/>
  <c r="W32" i="1"/>
  <c r="W33" i="1"/>
  <c r="W28" i="1"/>
  <c r="V29" i="1"/>
  <c r="V30" i="1"/>
  <c r="V31" i="1"/>
  <c r="V32" i="1"/>
  <c r="V33" i="1"/>
  <c r="V28" i="1"/>
  <c r="U29" i="1"/>
  <c r="U30" i="1"/>
  <c r="U31" i="1"/>
  <c r="U32" i="1"/>
  <c r="U33" i="1"/>
  <c r="U28" i="1"/>
  <c r="T29" i="1"/>
  <c r="T30" i="1"/>
  <c r="T31" i="1"/>
  <c r="T32" i="1"/>
  <c r="T33" i="1"/>
  <c r="T28" i="1"/>
  <c r="S29" i="1"/>
  <c r="S30" i="1"/>
  <c r="S31" i="1"/>
  <c r="S32" i="1"/>
  <c r="S33" i="1"/>
  <c r="S28" i="1"/>
  <c r="R29" i="1"/>
  <c r="R30" i="1"/>
  <c r="R31" i="1"/>
  <c r="R32" i="1"/>
  <c r="R33" i="1"/>
  <c r="R28" i="1"/>
  <c r="Q29" i="1"/>
  <c r="Q30" i="1"/>
  <c r="Q31" i="1"/>
  <c r="Q32" i="1"/>
  <c r="Q33" i="1"/>
  <c r="Q28" i="1"/>
  <c r="P29" i="1"/>
  <c r="P30" i="1"/>
  <c r="P31" i="1"/>
  <c r="P32" i="1"/>
  <c r="P33" i="1"/>
  <c r="P28" i="1"/>
  <c r="Z20" i="1"/>
  <c r="Z21" i="1"/>
  <c r="Z22" i="1"/>
  <c r="Z23" i="1"/>
  <c r="Z24" i="1"/>
  <c r="Z19" i="1"/>
  <c r="Y20" i="1"/>
  <c r="Y21" i="1"/>
  <c r="Y22" i="1"/>
  <c r="Y23" i="1"/>
  <c r="Y24" i="1"/>
  <c r="Y19" i="1"/>
  <c r="X20" i="1"/>
  <c r="X21" i="1"/>
  <c r="X22" i="1"/>
  <c r="X23" i="1"/>
  <c r="X24" i="1"/>
  <c r="X19" i="1"/>
  <c r="W20" i="1"/>
  <c r="W21" i="1"/>
  <c r="W22" i="1"/>
  <c r="W23" i="1"/>
  <c r="W24" i="1"/>
  <c r="W19" i="1"/>
  <c r="V20" i="1"/>
  <c r="V21" i="1"/>
  <c r="V22" i="1"/>
  <c r="V23" i="1"/>
  <c r="V24" i="1"/>
  <c r="V19" i="1"/>
  <c r="U20" i="1"/>
  <c r="U21" i="1"/>
  <c r="U22" i="1"/>
  <c r="U23" i="1"/>
  <c r="U24" i="1"/>
  <c r="U19" i="1"/>
  <c r="T20" i="1"/>
  <c r="T21" i="1"/>
  <c r="T22" i="1"/>
  <c r="T23" i="1"/>
  <c r="T24" i="1"/>
  <c r="T19" i="1"/>
  <c r="S20" i="1"/>
  <c r="S21" i="1"/>
  <c r="S22" i="1"/>
  <c r="S23" i="1"/>
  <c r="S24" i="1"/>
  <c r="S19" i="1"/>
  <c r="R20" i="1"/>
  <c r="R21" i="1"/>
  <c r="R22" i="1"/>
  <c r="R23" i="1"/>
  <c r="R24" i="1"/>
  <c r="R19" i="1"/>
  <c r="Q20" i="1"/>
  <c r="Q21" i="1"/>
  <c r="Q22" i="1"/>
  <c r="Q23" i="1"/>
  <c r="Q24" i="1"/>
  <c r="Q19" i="1"/>
  <c r="P20" i="1"/>
  <c r="P21" i="1"/>
  <c r="P22" i="1"/>
  <c r="P23" i="1"/>
  <c r="P24" i="1"/>
  <c r="P19" i="1"/>
  <c r="K34" i="1"/>
  <c r="K35" i="1"/>
  <c r="K36" i="1"/>
  <c r="K37" i="1"/>
  <c r="K38" i="1"/>
  <c r="K33" i="1"/>
  <c r="M34" i="1"/>
  <c r="M35" i="1"/>
  <c r="M36" i="1"/>
  <c r="M37" i="1"/>
  <c r="M38" i="1"/>
  <c r="M33" i="1"/>
  <c r="L34" i="1"/>
  <c r="L35" i="1"/>
  <c r="L36" i="1"/>
  <c r="L37" i="1"/>
  <c r="L38" i="1"/>
  <c r="L33" i="1"/>
  <c r="J34" i="1"/>
  <c r="J35" i="1"/>
  <c r="J36" i="1"/>
  <c r="J37" i="1"/>
  <c r="J38" i="1"/>
  <c r="J33" i="1"/>
  <c r="I34" i="1"/>
  <c r="I35" i="1"/>
  <c r="I36" i="1"/>
  <c r="I37" i="1"/>
  <c r="I38" i="1"/>
  <c r="I33" i="1"/>
  <c r="H34" i="1"/>
  <c r="H35" i="1"/>
  <c r="H36" i="1"/>
  <c r="H37" i="1"/>
  <c r="H38" i="1"/>
  <c r="H33" i="1"/>
  <c r="G34" i="1"/>
  <c r="G35" i="1"/>
  <c r="G36" i="1"/>
  <c r="G37" i="1"/>
  <c r="G38" i="1"/>
  <c r="G33" i="1"/>
  <c r="F34" i="1"/>
  <c r="F35" i="1"/>
  <c r="F36" i="1"/>
  <c r="F37" i="1"/>
  <c r="F38" i="1"/>
  <c r="F33" i="1"/>
  <c r="E34" i="1"/>
  <c r="E35" i="1"/>
  <c r="E36" i="1"/>
  <c r="E37" i="1"/>
  <c r="E38" i="1"/>
  <c r="E33" i="1"/>
  <c r="D34" i="1"/>
  <c r="D35" i="1"/>
  <c r="D36" i="1"/>
  <c r="D37" i="1"/>
  <c r="D38" i="1"/>
  <c r="D33" i="1"/>
  <c r="C34" i="1"/>
  <c r="C35" i="1"/>
  <c r="C36" i="1"/>
  <c r="C37" i="1"/>
  <c r="C38" i="1"/>
  <c r="C33" i="1"/>
  <c r="O3" i="1"/>
  <c r="M25" i="1"/>
  <c r="M26" i="1"/>
  <c r="M27" i="1"/>
  <c r="M28" i="1"/>
  <c r="M29" i="1"/>
  <c r="M24" i="1"/>
  <c r="L25" i="1"/>
  <c r="L26" i="1"/>
  <c r="L27" i="1"/>
  <c r="L28" i="1"/>
  <c r="L29" i="1"/>
  <c r="L24" i="1"/>
  <c r="K25" i="1"/>
  <c r="K26" i="1"/>
  <c r="K27" i="1"/>
  <c r="K28" i="1"/>
  <c r="K29" i="1"/>
  <c r="K24" i="1"/>
  <c r="J25" i="1"/>
  <c r="J26" i="1"/>
  <c r="J27" i="1"/>
  <c r="J28" i="1"/>
  <c r="J29" i="1"/>
  <c r="J24" i="1"/>
  <c r="I25" i="1"/>
  <c r="I26" i="1"/>
  <c r="I27" i="1"/>
  <c r="I28" i="1"/>
  <c r="I29" i="1"/>
  <c r="I24" i="1"/>
  <c r="H25" i="1"/>
  <c r="H26" i="1"/>
  <c r="H27" i="1"/>
  <c r="H28" i="1"/>
  <c r="H29" i="1"/>
  <c r="H24" i="1"/>
  <c r="G25" i="1"/>
  <c r="G26" i="1"/>
  <c r="G27" i="1"/>
  <c r="G28" i="1"/>
  <c r="G29" i="1"/>
  <c r="G24" i="1"/>
  <c r="F25" i="1"/>
  <c r="F26" i="1"/>
  <c r="F27" i="1"/>
  <c r="F28" i="1"/>
  <c r="F29" i="1"/>
  <c r="F24" i="1"/>
  <c r="E25" i="1"/>
  <c r="E26" i="1"/>
  <c r="E27" i="1"/>
  <c r="E28" i="1"/>
  <c r="E29" i="1"/>
  <c r="E24" i="1"/>
  <c r="D25" i="1"/>
  <c r="D26" i="1"/>
  <c r="D27" i="1"/>
  <c r="D28" i="1"/>
  <c r="D29" i="1"/>
  <c r="D24" i="1"/>
  <c r="C25" i="1"/>
  <c r="C26" i="1"/>
  <c r="C27" i="1"/>
  <c r="C28" i="1"/>
  <c r="C29" i="1"/>
  <c r="C24" i="1"/>
  <c r="C15" i="1"/>
  <c r="C16" i="1"/>
  <c r="C17" i="1"/>
  <c r="C18" i="1"/>
  <c r="C19" i="1"/>
  <c r="C14" i="1"/>
  <c r="C9" i="1"/>
  <c r="M15" i="1"/>
  <c r="M16" i="1"/>
  <c r="M17" i="1"/>
  <c r="M18" i="1"/>
  <c r="M19" i="1"/>
  <c r="M14" i="1"/>
  <c r="L15" i="1"/>
  <c r="L16" i="1"/>
  <c r="L17" i="1"/>
  <c r="L18" i="1"/>
  <c r="L19" i="1"/>
  <c r="L14" i="1"/>
  <c r="K15" i="1"/>
  <c r="K16" i="1"/>
  <c r="K17" i="1"/>
  <c r="K18" i="1"/>
  <c r="K19" i="1"/>
  <c r="K14" i="1"/>
  <c r="J15" i="1"/>
  <c r="J16" i="1"/>
  <c r="J17" i="1"/>
  <c r="J18" i="1"/>
  <c r="J19" i="1"/>
  <c r="J14" i="1"/>
  <c r="I15" i="1"/>
  <c r="I16" i="1"/>
  <c r="I17" i="1"/>
  <c r="I18" i="1"/>
  <c r="I19" i="1"/>
  <c r="I14" i="1"/>
  <c r="H15" i="1"/>
  <c r="H16" i="1"/>
  <c r="H17" i="1"/>
  <c r="H18" i="1"/>
  <c r="H19" i="1"/>
  <c r="H14" i="1"/>
  <c r="G15" i="1"/>
  <c r="G16" i="1"/>
  <c r="G17" i="1"/>
  <c r="G18" i="1"/>
  <c r="G19" i="1"/>
  <c r="G14" i="1"/>
  <c r="F15" i="1"/>
  <c r="F16" i="1"/>
  <c r="F17" i="1"/>
  <c r="F18" i="1"/>
  <c r="F19" i="1"/>
  <c r="F14" i="1"/>
  <c r="E15" i="1"/>
  <c r="E16" i="1"/>
  <c r="E17" i="1"/>
  <c r="E18" i="1"/>
  <c r="E19" i="1"/>
  <c r="E14" i="1"/>
  <c r="D15" i="1"/>
  <c r="D16" i="1"/>
  <c r="D17" i="1"/>
  <c r="D18" i="1"/>
  <c r="D19" i="1"/>
  <c r="D14" i="1"/>
  <c r="D9" i="1"/>
  <c r="E9" i="1"/>
  <c r="F9" i="1"/>
  <c r="G9" i="1"/>
  <c r="H9" i="1"/>
  <c r="I9" i="1"/>
  <c r="J9" i="1"/>
  <c r="K9" i="1"/>
  <c r="L9" i="1"/>
  <c r="M9" i="1"/>
  <c r="N3" i="1"/>
</calcChain>
</file>

<file path=xl/sharedStrings.xml><?xml version="1.0" encoding="utf-8"?>
<sst xmlns="http://schemas.openxmlformats.org/spreadsheetml/2006/main" count="153" uniqueCount="35">
  <si>
    <t>perlakuan</t>
  </si>
  <si>
    <t>pH</t>
  </si>
  <si>
    <t>rendemen</t>
  </si>
  <si>
    <t>warna (a*)</t>
  </si>
  <si>
    <t>warna (b*)</t>
  </si>
  <si>
    <t>kadar air</t>
  </si>
  <si>
    <t>aktivitas antioksidan</t>
  </si>
  <si>
    <t>aroma</t>
  </si>
  <si>
    <t>warna</t>
  </si>
  <si>
    <t>tekstur</t>
  </si>
  <si>
    <t>rasa</t>
  </si>
  <si>
    <t>P1 100% : 0%</t>
  </si>
  <si>
    <t>P2 90% : 10%</t>
  </si>
  <si>
    <t>P3 80% : 20%</t>
  </si>
  <si>
    <t>P4 70% : 30%</t>
  </si>
  <si>
    <t>P5 60% : 40%</t>
  </si>
  <si>
    <t>P6 50% : 50%</t>
  </si>
  <si>
    <t xml:space="preserve">λ </t>
  </si>
  <si>
    <t>λ^2</t>
  </si>
  <si>
    <t>dk</t>
  </si>
  <si>
    <t>warna (L)</t>
  </si>
  <si>
    <t>1-dk</t>
  </si>
  <si>
    <t>1-dk^2</t>
  </si>
  <si>
    <t>λ.dk</t>
  </si>
  <si>
    <t>λ*(1-dk)</t>
  </si>
  <si>
    <t>L1</t>
  </si>
  <si>
    <t>L2</t>
  </si>
  <si>
    <t>λ^2(1-dk)^2</t>
  </si>
  <si>
    <t>jmlh</t>
  </si>
  <si>
    <t>L max (tak hingga)</t>
  </si>
  <si>
    <t>perlakuan terbaik</t>
  </si>
  <si>
    <t>L tak hingga</t>
  </si>
  <si>
    <t>jumlah</t>
  </si>
  <si>
    <t>rangking</t>
  </si>
  <si>
    <t>terbaik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</si>
</sst>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5" formatCode="0.000"/>
    <numFmt numFmtId="167" formatCode="_(* #,##0.000_);_(* \(#,##0.000\);_(* &quot;-&quot;??_);_(@_)"/>
    <numFmt numFmtId="175" formatCode="_(* #,##0.000_);_(* \(#,##0.000\);_(* &quot;-&quot;???_);_(@_)"/>
    <numFmt numFmtId="178" formatCode="_(* #,##0.000000_);_(* \(#,##0.000000\);_(* &quot;-&quot;??_);_(@_)"/>
    <numFmt numFmtId="179" formatCode="_(* #,##0.00_);_(* \(#,##0.00\);_(* &quot;-&quot;???_);_(@_)"/>
    <numFmt numFmtId="181" formatCode="_(* #,##0.000000_);_(* \(#,##0.000000\);_(* &quot;-&quot;??????_);_(@_)"/>
    <numFmt numFmtId="182" formatCode="_(* #,##0.0000000_);_(* \(#,##0.0000000\);_(* &quot;-&quot;??????_);_(@_)"/>
    <numFmt numFmtId="186" formatCode="_(* #,##0.000_);_(* \(#,##0.000\);_(* &quot;-&quot;??????_);_(@_)"/>
    <numFmt numFmtId="190" formatCode="_(* #,##0.000000000_);_(* \(#,##0.000000000\);_(* &quot;-&quot;??????_);_(@_)"/>
    <numFmt numFmtId="191" formatCode="_(* #,##0.0000000_);_(* \(#,##0.0000000\);_(* &quot;-&quot;??_);_(@_)"/>
    <numFmt numFmtId="195" formatCode="_(* #,##0.0000000_);_(* \(#,##0.0000000\);_(* &quot;-&quot;???_);_(@_)"/>
    <numFmt numFmtId="197" formatCode="_(* #,##0.000000000_);_(* \(#,##0.000000000\);_(* &quot;-&quot;?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2" fontId="0" fillId="0" borderId="1" xfId="0" applyNumberFormat="1" applyBorder="1"/>
    <xf numFmtId="165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  <xf numFmtId="0" fontId="0" fillId="4" borderId="0" xfId="0" applyFill="1"/>
    <xf numFmtId="167" fontId="0" fillId="0" borderId="0" xfId="1" applyNumberFormat="1" applyFont="1"/>
    <xf numFmtId="2" fontId="0" fillId="0" borderId="1" xfId="1" applyNumberFormat="1" applyFont="1" applyBorder="1"/>
    <xf numFmtId="2" fontId="0" fillId="3" borderId="1" xfId="0" applyNumberFormat="1" applyFill="1" applyBorder="1" applyAlignment="1">
      <alignment horizontal="right"/>
    </xf>
    <xf numFmtId="1" fontId="0" fillId="3" borderId="1" xfId="0" applyNumberFormat="1" applyFill="1" applyBorder="1" applyAlignment="1">
      <alignment horizontal="right"/>
    </xf>
    <xf numFmtId="178" fontId="0" fillId="0" borderId="0" xfId="0" applyNumberFormat="1"/>
    <xf numFmtId="175" fontId="0" fillId="0" borderId="1" xfId="0" applyNumberFormat="1" applyBorder="1"/>
    <xf numFmtId="43" fontId="0" fillId="0" borderId="1" xfId="0" applyNumberFormat="1" applyBorder="1"/>
    <xf numFmtId="179" fontId="0" fillId="0" borderId="1" xfId="0" applyNumberFormat="1" applyBorder="1"/>
    <xf numFmtId="181" fontId="0" fillId="0" borderId="1" xfId="0" applyNumberFormat="1" applyBorder="1"/>
    <xf numFmtId="182" fontId="0" fillId="0" borderId="1" xfId="0" applyNumberFormat="1" applyBorder="1"/>
    <xf numFmtId="190" fontId="0" fillId="0" borderId="1" xfId="0" applyNumberFormat="1" applyBorder="1"/>
    <xf numFmtId="191" fontId="0" fillId="0" borderId="1" xfId="0" applyNumberFormat="1" applyBorder="1"/>
    <xf numFmtId="0" fontId="0" fillId="4" borderId="1" xfId="0" applyFill="1" applyBorder="1"/>
    <xf numFmtId="0" fontId="0" fillId="0" borderId="2" xfId="0" applyFill="1" applyBorder="1"/>
    <xf numFmtId="0" fontId="3" fillId="4" borderId="0" xfId="0" applyFont="1" applyFill="1"/>
    <xf numFmtId="195" fontId="0" fillId="0" borderId="1" xfId="0" applyNumberFormat="1" applyBorder="1"/>
    <xf numFmtId="197" fontId="0" fillId="0" borderId="1" xfId="0" applyNumberFormat="1" applyBorder="1"/>
    <xf numFmtId="18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36871</xdr:colOff>
      <xdr:row>1</xdr:row>
      <xdr:rowOff>12290</xdr:rowOff>
    </xdr:from>
    <xdr:to>
      <xdr:col>18</xdr:col>
      <xdr:colOff>29338</xdr:colOff>
      <xdr:row>15</xdr:row>
      <xdr:rowOff>146261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A78CB5-BEA5-4BF1-88B9-E98793DCF0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476" t="22662" r="23209" b="14253"/>
        <a:stretch/>
      </xdr:blipFill>
      <xdr:spPr>
        <a:xfrm>
          <a:off x="11724968" y="196645"/>
          <a:ext cx="3716434" cy="2714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CDE48-B17E-4149-98CD-E886A08B5DE4}">
  <dimension ref="B2:AB51"/>
  <sheetViews>
    <sheetView tabSelected="1" zoomScale="68" workbookViewId="0">
      <selection activeCell="W46" sqref="W46"/>
    </sheetView>
  </sheetViews>
  <sheetFormatPr defaultRowHeight="14.4" x14ac:dyDescent="0.3"/>
  <cols>
    <col min="2" max="2" width="15.88671875" customWidth="1"/>
    <col min="3" max="4" width="12" customWidth="1"/>
    <col min="5" max="5" width="10.6640625" customWidth="1"/>
    <col min="6" max="6" width="11.88671875" customWidth="1"/>
    <col min="7" max="7" width="11.33203125" customWidth="1"/>
    <col min="8" max="8" width="11.5546875" customWidth="1"/>
    <col min="9" max="9" width="17.44140625" customWidth="1"/>
    <col min="10" max="10" width="11.109375" customWidth="1"/>
    <col min="11" max="11" width="11.33203125" customWidth="1"/>
    <col min="12" max="12" width="9.44140625" customWidth="1"/>
    <col min="15" max="15" width="15.6640625" customWidth="1"/>
    <col min="16" max="16" width="19.5546875" customWidth="1"/>
    <col min="17" max="17" width="18.77734375" customWidth="1"/>
    <col min="18" max="18" width="15.88671875" customWidth="1"/>
    <col min="19" max="20" width="12.6640625" customWidth="1"/>
    <col min="21" max="21" width="12.44140625" customWidth="1"/>
    <col min="22" max="22" width="12.109375" customWidth="1"/>
    <col min="23" max="23" width="13.33203125" customWidth="1"/>
    <col min="24" max="24" width="13.5546875" customWidth="1"/>
    <col min="25" max="25" width="15.21875" customWidth="1"/>
    <col min="26" max="26" width="15.33203125" customWidth="1"/>
    <col min="27" max="27" width="11.44140625" bestFit="1" customWidth="1"/>
    <col min="28" max="28" width="19.33203125" customWidth="1"/>
  </cols>
  <sheetData>
    <row r="2" spans="2:15" x14ac:dyDescent="0.3">
      <c r="B2" s="5" t="s">
        <v>0</v>
      </c>
      <c r="C2" s="5" t="s">
        <v>1</v>
      </c>
      <c r="D2" s="5" t="s">
        <v>2</v>
      </c>
      <c r="E2" s="5" t="s">
        <v>20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7" t="s">
        <v>17</v>
      </c>
      <c r="O2" s="7" t="s">
        <v>18</v>
      </c>
    </row>
    <row r="3" spans="2:15" x14ac:dyDescent="0.3">
      <c r="B3" s="1" t="s">
        <v>11</v>
      </c>
      <c r="C3" s="2">
        <v>6.2</v>
      </c>
      <c r="D3" s="3">
        <v>86</v>
      </c>
      <c r="E3" s="1">
        <v>6.05</v>
      </c>
      <c r="F3" s="1">
        <v>3.65</v>
      </c>
      <c r="G3" s="1">
        <v>2.23</v>
      </c>
      <c r="H3" s="1">
        <v>6.73</v>
      </c>
      <c r="I3" s="1">
        <v>198.13</v>
      </c>
      <c r="J3" s="1">
        <v>4.97</v>
      </c>
      <c r="K3" s="3">
        <v>3.8</v>
      </c>
      <c r="L3" s="1">
        <v>3.83</v>
      </c>
      <c r="M3" s="3">
        <v>4.0999999999999996</v>
      </c>
      <c r="N3" s="8">
        <f>1/8</f>
        <v>0.125</v>
      </c>
      <c r="O3" s="12">
        <f>N3^2</f>
        <v>1.5625E-2</v>
      </c>
    </row>
    <row r="4" spans="2:15" x14ac:dyDescent="0.3">
      <c r="B4" s="1" t="s">
        <v>12</v>
      </c>
      <c r="C4" s="2">
        <v>6.1</v>
      </c>
      <c r="D4" s="3">
        <v>86</v>
      </c>
      <c r="E4" s="1">
        <v>9.91</v>
      </c>
      <c r="F4" s="1">
        <v>2.02</v>
      </c>
      <c r="G4" s="1">
        <v>1.52</v>
      </c>
      <c r="H4" s="1">
        <v>6.31</v>
      </c>
      <c r="I4" s="1">
        <v>197.19</v>
      </c>
      <c r="J4" s="1">
        <v>3.57</v>
      </c>
      <c r="K4" s="3">
        <v>3.07</v>
      </c>
      <c r="L4" s="1">
        <v>3.7</v>
      </c>
      <c r="M4" s="3">
        <v>3.67</v>
      </c>
    </row>
    <row r="5" spans="2:15" x14ac:dyDescent="0.3">
      <c r="B5" s="1" t="s">
        <v>13</v>
      </c>
      <c r="C5" s="2">
        <v>6.2</v>
      </c>
      <c r="D5" s="3">
        <v>85</v>
      </c>
      <c r="E5" s="1">
        <v>9.7899999999999991</v>
      </c>
      <c r="F5" s="1">
        <v>3.88</v>
      </c>
      <c r="G5" s="1">
        <v>1.71</v>
      </c>
      <c r="H5" s="1">
        <v>6.34</v>
      </c>
      <c r="I5" s="1">
        <v>202.66</v>
      </c>
      <c r="J5" s="3">
        <v>3.5</v>
      </c>
      <c r="K5" s="3">
        <v>3.2</v>
      </c>
      <c r="L5" s="1">
        <v>3.87</v>
      </c>
      <c r="M5" s="3">
        <v>3.73</v>
      </c>
    </row>
    <row r="6" spans="2:15" x14ac:dyDescent="0.3">
      <c r="B6" s="1" t="s">
        <v>14</v>
      </c>
      <c r="C6" s="2">
        <v>6</v>
      </c>
      <c r="D6" s="3">
        <v>83</v>
      </c>
      <c r="E6" s="1">
        <v>11.78</v>
      </c>
      <c r="F6" s="1">
        <v>5.61</v>
      </c>
      <c r="G6" s="1">
        <v>6.45</v>
      </c>
      <c r="H6" s="1">
        <v>7.61</v>
      </c>
      <c r="I6" s="1">
        <v>243.59</v>
      </c>
      <c r="J6" s="1">
        <v>3.37</v>
      </c>
      <c r="K6" s="3">
        <v>3.4</v>
      </c>
      <c r="L6" s="1">
        <v>2.4300000000000002</v>
      </c>
      <c r="M6" s="3">
        <v>3.4</v>
      </c>
    </row>
    <row r="7" spans="2:15" x14ac:dyDescent="0.3">
      <c r="B7" s="1" t="s">
        <v>15</v>
      </c>
      <c r="C7" s="2">
        <v>5.9</v>
      </c>
      <c r="D7" s="3">
        <v>81</v>
      </c>
      <c r="E7" s="1">
        <v>13.27</v>
      </c>
      <c r="F7" s="1">
        <v>5.62</v>
      </c>
      <c r="G7" s="1">
        <v>7.09</v>
      </c>
      <c r="H7" s="1">
        <v>7.04</v>
      </c>
      <c r="I7" s="1">
        <v>264.52999999999997</v>
      </c>
      <c r="J7" s="1">
        <v>3.27</v>
      </c>
      <c r="K7" s="3">
        <v>3.33</v>
      </c>
      <c r="L7" s="1">
        <v>2.57</v>
      </c>
      <c r="M7" s="3">
        <v>3.43</v>
      </c>
    </row>
    <row r="8" spans="2:15" x14ac:dyDescent="0.3">
      <c r="B8" s="1" t="s">
        <v>16</v>
      </c>
      <c r="C8" s="2">
        <v>5.5</v>
      </c>
      <c r="D8" s="1">
        <v>80.010000000000005</v>
      </c>
      <c r="E8" s="1">
        <v>15.29</v>
      </c>
      <c r="F8" s="1">
        <v>6.02</v>
      </c>
      <c r="G8" s="1">
        <v>8.07</v>
      </c>
      <c r="H8" s="1">
        <v>4.24</v>
      </c>
      <c r="I8" s="1">
        <v>148.59</v>
      </c>
      <c r="J8" s="1">
        <v>3.27</v>
      </c>
      <c r="K8" s="3">
        <v>3</v>
      </c>
      <c r="L8" s="1">
        <v>2.37</v>
      </c>
      <c r="M8" s="3">
        <v>3.3</v>
      </c>
    </row>
    <row r="9" spans="2:15" x14ac:dyDescent="0.3">
      <c r="C9" s="11">
        <f>MAX(C3:C8)</f>
        <v>6.2</v>
      </c>
      <c r="D9" s="10">
        <f t="shared" ref="D9:M9" si="0">MAX(D3:D8)</f>
        <v>86</v>
      </c>
      <c r="E9" s="10">
        <f t="shared" si="0"/>
        <v>15.29</v>
      </c>
      <c r="F9" s="10">
        <f t="shared" si="0"/>
        <v>6.02</v>
      </c>
      <c r="G9" s="10">
        <f t="shared" si="0"/>
        <v>8.07</v>
      </c>
      <c r="H9" s="10">
        <f t="shared" si="0"/>
        <v>7.61</v>
      </c>
      <c r="I9" s="10">
        <f t="shared" si="0"/>
        <v>264.52999999999997</v>
      </c>
      <c r="J9" s="10">
        <f t="shared" si="0"/>
        <v>4.97</v>
      </c>
      <c r="K9" s="10">
        <f t="shared" si="0"/>
        <v>3.8</v>
      </c>
      <c r="L9" s="10">
        <f t="shared" si="0"/>
        <v>3.87</v>
      </c>
      <c r="M9" s="10">
        <f t="shared" si="0"/>
        <v>4.0999999999999996</v>
      </c>
    </row>
    <row r="12" spans="2:15" x14ac:dyDescent="0.3">
      <c r="B12" t="s">
        <v>19</v>
      </c>
    </row>
    <row r="13" spans="2:15" x14ac:dyDescent="0.3">
      <c r="B13" s="5" t="s">
        <v>0</v>
      </c>
      <c r="C13" s="5" t="s">
        <v>1</v>
      </c>
      <c r="D13" s="5" t="s">
        <v>2</v>
      </c>
      <c r="E13" s="5" t="s">
        <v>20</v>
      </c>
      <c r="F13" s="5" t="s">
        <v>3</v>
      </c>
      <c r="G13" s="5" t="s">
        <v>4</v>
      </c>
      <c r="H13" s="5" t="s">
        <v>5</v>
      </c>
      <c r="I13" s="5" t="s">
        <v>6</v>
      </c>
      <c r="J13" s="5" t="s">
        <v>7</v>
      </c>
      <c r="K13" s="5" t="s">
        <v>8</v>
      </c>
      <c r="L13" s="5" t="s">
        <v>9</v>
      </c>
      <c r="M13" s="5" t="s">
        <v>10</v>
      </c>
    </row>
    <row r="14" spans="2:15" x14ac:dyDescent="0.3">
      <c r="B14" s="1" t="s">
        <v>11</v>
      </c>
      <c r="C14" s="9">
        <f>C3/$C$9</f>
        <v>1</v>
      </c>
      <c r="D14" s="3">
        <f>D3/$D$9</f>
        <v>1</v>
      </c>
      <c r="E14" s="3">
        <f>E3/$E$9</f>
        <v>0.39568345323741011</v>
      </c>
      <c r="F14" s="3">
        <f>F3/$F$9</f>
        <v>0.60631229235880402</v>
      </c>
      <c r="G14" s="4">
        <f>G3/$G$9</f>
        <v>0.27633209417596033</v>
      </c>
      <c r="H14" s="3">
        <f>H3/$H$9</f>
        <v>0.88436268068331148</v>
      </c>
      <c r="I14" s="3">
        <f>I3/$I$9</f>
        <v>0.74898877253997664</v>
      </c>
      <c r="J14" s="3">
        <f>J3/$J$9</f>
        <v>1</v>
      </c>
      <c r="K14" s="3">
        <f>K3/$K$9</f>
        <v>1</v>
      </c>
      <c r="L14" s="3">
        <f>L3/$L$9</f>
        <v>0.98966408268733852</v>
      </c>
      <c r="M14" s="3">
        <f>M3/$M$9</f>
        <v>1</v>
      </c>
    </row>
    <row r="15" spans="2:15" x14ac:dyDescent="0.3">
      <c r="B15" s="1" t="s">
        <v>12</v>
      </c>
      <c r="C15" s="9">
        <f t="shared" ref="C15:C19" si="1">C4/$C$9</f>
        <v>0.98387096774193539</v>
      </c>
      <c r="D15" s="3">
        <f t="shared" ref="D15:D19" si="2">D4/$D$9</f>
        <v>1</v>
      </c>
      <c r="E15" s="3">
        <f t="shared" ref="E15:E19" si="3">E4/$E$9</f>
        <v>0.64813603662524533</v>
      </c>
      <c r="F15" s="3">
        <f t="shared" ref="F15:F19" si="4">F4/$F$9</f>
        <v>0.33554817275747512</v>
      </c>
      <c r="G15" s="4">
        <f t="shared" ref="G15:G19" si="5">G4/$G$9</f>
        <v>0.18835192069392812</v>
      </c>
      <c r="H15" s="3">
        <f t="shared" ref="H15:H19" si="6">H4/$H$9</f>
        <v>0.82917214191852817</v>
      </c>
      <c r="I15" s="3">
        <f t="shared" ref="I15:I19" si="7">I4/$I$9</f>
        <v>0.7454353003440064</v>
      </c>
      <c r="J15" s="3">
        <f t="shared" ref="J15:J19" si="8">J4/$J$9</f>
        <v>0.71830985915492962</v>
      </c>
      <c r="K15" s="3">
        <f t="shared" ref="K15:K19" si="9">K4/$K$9</f>
        <v>0.80789473684210522</v>
      </c>
      <c r="L15" s="3">
        <f t="shared" ref="L15:L19" si="10">L4/$L$9</f>
        <v>0.95607235142118863</v>
      </c>
      <c r="M15" s="3">
        <f t="shared" ref="M15:M19" si="11">M4/$M$9</f>
        <v>0.89512195121951221</v>
      </c>
    </row>
    <row r="16" spans="2:15" x14ac:dyDescent="0.3">
      <c r="B16" s="1" t="s">
        <v>13</v>
      </c>
      <c r="C16" s="9">
        <f t="shared" si="1"/>
        <v>1</v>
      </c>
      <c r="D16" s="3">
        <f t="shared" si="2"/>
        <v>0.98837209302325579</v>
      </c>
      <c r="E16" s="3">
        <f t="shared" si="3"/>
        <v>0.64028776978417268</v>
      </c>
      <c r="F16" s="3">
        <f t="shared" si="4"/>
        <v>0.64451827242524917</v>
      </c>
      <c r="G16" s="4">
        <f t="shared" si="5"/>
        <v>0.21189591078066913</v>
      </c>
      <c r="H16" s="3">
        <f t="shared" si="6"/>
        <v>0.8331143232588698</v>
      </c>
      <c r="I16" s="3">
        <f t="shared" si="7"/>
        <v>0.76611348429289694</v>
      </c>
      <c r="J16" s="3">
        <f t="shared" si="8"/>
        <v>0.70422535211267612</v>
      </c>
      <c r="K16" s="3">
        <f t="shared" si="9"/>
        <v>0.8421052631578948</v>
      </c>
      <c r="L16" s="3">
        <f t="shared" si="10"/>
        <v>1</v>
      </c>
      <c r="M16" s="3">
        <f t="shared" si="11"/>
        <v>0.90975609756097564</v>
      </c>
    </row>
    <row r="17" spans="2:28" x14ac:dyDescent="0.3">
      <c r="B17" s="1" t="s">
        <v>14</v>
      </c>
      <c r="C17" s="9">
        <f t="shared" si="1"/>
        <v>0.96774193548387089</v>
      </c>
      <c r="D17" s="3">
        <f t="shared" si="2"/>
        <v>0.96511627906976749</v>
      </c>
      <c r="E17" s="3">
        <f t="shared" si="3"/>
        <v>0.77043819489862653</v>
      </c>
      <c r="F17" s="3">
        <f t="shared" si="4"/>
        <v>0.93189368770764136</v>
      </c>
      <c r="G17" s="4">
        <f t="shared" si="5"/>
        <v>0.7992565055762082</v>
      </c>
      <c r="H17" s="3">
        <f t="shared" si="6"/>
        <v>1</v>
      </c>
      <c r="I17" s="3">
        <f t="shared" si="7"/>
        <v>0.92084073640040842</v>
      </c>
      <c r="J17" s="3">
        <f t="shared" si="8"/>
        <v>0.67806841046277666</v>
      </c>
      <c r="K17" s="3">
        <f t="shared" si="9"/>
        <v>0.89473684210526316</v>
      </c>
      <c r="L17" s="3">
        <f t="shared" si="10"/>
        <v>0.62790697674418605</v>
      </c>
      <c r="M17" s="3">
        <f t="shared" si="11"/>
        <v>0.8292682926829269</v>
      </c>
      <c r="O17" t="s">
        <v>23</v>
      </c>
    </row>
    <row r="18" spans="2:28" x14ac:dyDescent="0.3">
      <c r="B18" s="1" t="s">
        <v>15</v>
      </c>
      <c r="C18" s="9">
        <f t="shared" si="1"/>
        <v>0.95161290322580649</v>
      </c>
      <c r="D18" s="3">
        <f t="shared" si="2"/>
        <v>0.94186046511627908</v>
      </c>
      <c r="E18" s="3">
        <f t="shared" si="3"/>
        <v>0.86788750817527793</v>
      </c>
      <c r="F18" s="3">
        <f t="shared" si="4"/>
        <v>0.93355481727574763</v>
      </c>
      <c r="G18" s="4">
        <f t="shared" si="5"/>
        <v>0.87856257744733579</v>
      </c>
      <c r="H18" s="3">
        <f t="shared" si="6"/>
        <v>0.92509855453350853</v>
      </c>
      <c r="I18" s="3">
        <f t="shared" si="7"/>
        <v>1</v>
      </c>
      <c r="J18" s="3">
        <f t="shared" si="8"/>
        <v>0.65794768611670029</v>
      </c>
      <c r="K18" s="3">
        <f t="shared" si="9"/>
        <v>0.87631578947368427</v>
      </c>
      <c r="L18" s="3">
        <f t="shared" si="10"/>
        <v>0.66408268733850129</v>
      </c>
      <c r="M18" s="3">
        <f t="shared" si="11"/>
        <v>0.83658536585365861</v>
      </c>
      <c r="O18" s="5" t="s">
        <v>0</v>
      </c>
      <c r="P18" s="5" t="s">
        <v>1</v>
      </c>
      <c r="Q18" s="5" t="s">
        <v>2</v>
      </c>
      <c r="R18" s="5" t="s">
        <v>20</v>
      </c>
      <c r="S18" s="5" t="s">
        <v>3</v>
      </c>
      <c r="T18" s="5" t="s">
        <v>4</v>
      </c>
      <c r="U18" s="5" t="s">
        <v>5</v>
      </c>
      <c r="V18" s="5" t="s">
        <v>6</v>
      </c>
      <c r="W18" s="5" t="s">
        <v>7</v>
      </c>
      <c r="X18" s="5" t="s">
        <v>8</v>
      </c>
      <c r="Y18" s="5" t="s">
        <v>9</v>
      </c>
      <c r="Z18" s="5" t="s">
        <v>10</v>
      </c>
    </row>
    <row r="19" spans="2:28" x14ac:dyDescent="0.3">
      <c r="B19" s="1" t="s">
        <v>16</v>
      </c>
      <c r="C19" s="9">
        <f t="shared" si="1"/>
        <v>0.88709677419354838</v>
      </c>
      <c r="D19" s="3">
        <f t="shared" si="2"/>
        <v>0.93034883720930239</v>
      </c>
      <c r="E19" s="3">
        <f t="shared" si="3"/>
        <v>1</v>
      </c>
      <c r="F19" s="3">
        <f t="shared" si="4"/>
        <v>1</v>
      </c>
      <c r="G19" s="4">
        <f t="shared" si="5"/>
        <v>1</v>
      </c>
      <c r="H19" s="3">
        <f t="shared" si="6"/>
        <v>0.55716162943495406</v>
      </c>
      <c r="I19" s="3">
        <f t="shared" si="7"/>
        <v>0.56171322723320616</v>
      </c>
      <c r="J19" s="3">
        <f t="shared" si="8"/>
        <v>0.65794768611670029</v>
      </c>
      <c r="K19" s="3">
        <f t="shared" si="9"/>
        <v>0.78947368421052633</v>
      </c>
      <c r="L19" s="3">
        <f t="shared" si="10"/>
        <v>0.61240310077519378</v>
      </c>
      <c r="M19" s="3">
        <f t="shared" si="11"/>
        <v>0.80487804878048785</v>
      </c>
      <c r="O19" s="1" t="s">
        <v>11</v>
      </c>
      <c r="P19" s="14">
        <f>$N$3*C14</f>
        <v>0.125</v>
      </c>
      <c r="Q19" s="14">
        <f>$N$3*D3</f>
        <v>10.75</v>
      </c>
      <c r="R19" s="14">
        <f>$N$3*E3</f>
        <v>0.75624999999999998</v>
      </c>
      <c r="S19" s="14">
        <f>$N$3*F14</f>
        <v>7.5789036544850502E-2</v>
      </c>
      <c r="T19" s="14">
        <f>$N$3*G14</f>
        <v>3.4541511771995041E-2</v>
      </c>
      <c r="U19" s="14">
        <f>$N$3*H14</f>
        <v>0.11054533508541393</v>
      </c>
      <c r="V19" s="14">
        <f>$N$3*I14</f>
        <v>9.362359656749708E-2</v>
      </c>
      <c r="W19" s="14">
        <f>$N$3*J14</f>
        <v>0.125</v>
      </c>
      <c r="X19" s="14">
        <f>$N$3*K14</f>
        <v>0.125</v>
      </c>
      <c r="Y19" s="14">
        <f>$N$3*L14</f>
        <v>0.12370801033591731</v>
      </c>
      <c r="Z19" s="14">
        <f>$N$3*M14</f>
        <v>0.125</v>
      </c>
    </row>
    <row r="20" spans="2:28" x14ac:dyDescent="0.3">
      <c r="O20" s="1" t="s">
        <v>12</v>
      </c>
      <c r="P20" s="14">
        <f t="shared" ref="P20:P24" si="12">$N$3*C15</f>
        <v>0.12298387096774192</v>
      </c>
      <c r="Q20" s="14">
        <f t="shared" ref="Q20:Q24" si="13">$N$3*D4</f>
        <v>10.75</v>
      </c>
      <c r="R20" s="14">
        <f t="shared" ref="R20:R24" si="14">$N$3*E4</f>
        <v>1.23875</v>
      </c>
      <c r="S20" s="14">
        <f t="shared" ref="S20:S24" si="15">$N$3*F15</f>
        <v>4.194352159468439E-2</v>
      </c>
      <c r="T20" s="14">
        <f t="shared" ref="T20:T24" si="16">$N$3*G15</f>
        <v>2.3543990086741014E-2</v>
      </c>
      <c r="U20" s="14">
        <f t="shared" ref="U20:U24" si="17">$N$3*H15</f>
        <v>0.10364651773981602</v>
      </c>
      <c r="V20" s="14">
        <f t="shared" ref="V20:V24" si="18">$N$3*I15</f>
        <v>9.31794125430008E-2</v>
      </c>
      <c r="W20" s="14">
        <f t="shared" ref="W20:W24" si="19">$N$3*J15</f>
        <v>8.9788732394366202E-2</v>
      </c>
      <c r="X20" s="14">
        <f t="shared" ref="X20:X24" si="20">$N$3*K15</f>
        <v>0.10098684210526315</v>
      </c>
      <c r="Y20" s="14">
        <f t="shared" ref="Y20:Y24" si="21">$N$3*L15</f>
        <v>0.11950904392764858</v>
      </c>
      <c r="Z20" s="14">
        <f t="shared" ref="Z20:Z24" si="22">$N$3*M15</f>
        <v>0.11189024390243903</v>
      </c>
    </row>
    <row r="21" spans="2:28" x14ac:dyDescent="0.3">
      <c r="O21" s="1" t="s">
        <v>13</v>
      </c>
      <c r="P21" s="14">
        <f t="shared" si="12"/>
        <v>0.125</v>
      </c>
      <c r="Q21" s="14">
        <f t="shared" si="13"/>
        <v>10.625</v>
      </c>
      <c r="R21" s="14">
        <f t="shared" si="14"/>
        <v>1.2237499999999999</v>
      </c>
      <c r="S21" s="14">
        <f t="shared" si="15"/>
        <v>8.0564784053156147E-2</v>
      </c>
      <c r="T21" s="14">
        <f t="shared" si="16"/>
        <v>2.6486988847583642E-2</v>
      </c>
      <c r="U21" s="14">
        <f t="shared" si="17"/>
        <v>0.10413929040735873</v>
      </c>
      <c r="V21" s="14">
        <f t="shared" si="18"/>
        <v>9.5764185536612118E-2</v>
      </c>
      <c r="W21" s="14">
        <f t="shared" si="19"/>
        <v>8.8028169014084515E-2</v>
      </c>
      <c r="X21" s="14">
        <f t="shared" si="20"/>
        <v>0.10526315789473685</v>
      </c>
      <c r="Y21" s="14">
        <f t="shared" si="21"/>
        <v>0.125</v>
      </c>
      <c r="Z21" s="14">
        <f t="shared" si="22"/>
        <v>0.11371951219512196</v>
      </c>
    </row>
    <row r="22" spans="2:28" x14ac:dyDescent="0.3">
      <c r="B22" t="s">
        <v>21</v>
      </c>
      <c r="O22" s="1" t="s">
        <v>14</v>
      </c>
      <c r="P22" s="14">
        <f t="shared" si="12"/>
        <v>0.12096774193548386</v>
      </c>
      <c r="Q22" s="14">
        <f t="shared" si="13"/>
        <v>10.375</v>
      </c>
      <c r="R22" s="14">
        <f t="shared" si="14"/>
        <v>1.4724999999999999</v>
      </c>
      <c r="S22" s="14">
        <f t="shared" si="15"/>
        <v>0.11648671096345517</v>
      </c>
      <c r="T22" s="14">
        <f t="shared" si="16"/>
        <v>9.9907063197026025E-2</v>
      </c>
      <c r="U22" s="14">
        <f t="shared" si="17"/>
        <v>0.125</v>
      </c>
      <c r="V22" s="14">
        <f t="shared" si="18"/>
        <v>0.11510509205005105</v>
      </c>
      <c r="W22" s="14">
        <f t="shared" si="19"/>
        <v>8.4758551307847083E-2</v>
      </c>
      <c r="X22" s="14">
        <f t="shared" si="20"/>
        <v>0.1118421052631579</v>
      </c>
      <c r="Y22" s="14">
        <f t="shared" si="21"/>
        <v>7.8488372093023256E-2</v>
      </c>
      <c r="Z22" s="14">
        <f t="shared" si="22"/>
        <v>0.10365853658536586</v>
      </c>
    </row>
    <row r="23" spans="2:28" x14ac:dyDescent="0.3">
      <c r="B23" s="5" t="s">
        <v>0</v>
      </c>
      <c r="C23" s="5" t="s">
        <v>1</v>
      </c>
      <c r="D23" s="5" t="s">
        <v>2</v>
      </c>
      <c r="E23" s="5" t="s">
        <v>20</v>
      </c>
      <c r="F23" s="5" t="s">
        <v>3</v>
      </c>
      <c r="G23" s="5" t="s">
        <v>4</v>
      </c>
      <c r="H23" s="5" t="s">
        <v>5</v>
      </c>
      <c r="I23" s="5" t="s">
        <v>6</v>
      </c>
      <c r="J23" s="5" t="s">
        <v>7</v>
      </c>
      <c r="K23" s="5" t="s">
        <v>8</v>
      </c>
      <c r="L23" s="5" t="s">
        <v>9</v>
      </c>
      <c r="M23" s="5" t="s">
        <v>10</v>
      </c>
      <c r="O23" s="1" t="s">
        <v>15</v>
      </c>
      <c r="P23" s="14">
        <f t="shared" si="12"/>
        <v>0.11895161290322581</v>
      </c>
      <c r="Q23" s="14">
        <f t="shared" si="13"/>
        <v>10.125</v>
      </c>
      <c r="R23" s="14">
        <f t="shared" si="14"/>
        <v>1.6587499999999999</v>
      </c>
      <c r="S23" s="14">
        <f t="shared" si="15"/>
        <v>0.11669435215946845</v>
      </c>
      <c r="T23" s="14">
        <f t="shared" si="16"/>
        <v>0.10982032218091697</v>
      </c>
      <c r="U23" s="14">
        <f t="shared" si="17"/>
        <v>0.11563731931668857</v>
      </c>
      <c r="V23" s="14">
        <f t="shared" si="18"/>
        <v>0.125</v>
      </c>
      <c r="W23" s="14">
        <f t="shared" si="19"/>
        <v>8.2243460764587537E-2</v>
      </c>
      <c r="X23" s="14">
        <f t="shared" si="20"/>
        <v>0.10953947368421053</v>
      </c>
      <c r="Y23" s="14">
        <f t="shared" si="21"/>
        <v>8.3010335917312661E-2</v>
      </c>
      <c r="Z23" s="14">
        <f t="shared" si="22"/>
        <v>0.10457317073170733</v>
      </c>
    </row>
    <row r="24" spans="2:28" x14ac:dyDescent="0.3">
      <c r="B24" s="1" t="s">
        <v>11</v>
      </c>
      <c r="C24" s="3">
        <f>1-C14</f>
        <v>0</v>
      </c>
      <c r="D24" s="3">
        <f>1-D14</f>
        <v>0</v>
      </c>
      <c r="E24" s="3">
        <f>1-E14</f>
        <v>0.60431654676258995</v>
      </c>
      <c r="F24" s="3">
        <f>1-F14</f>
        <v>0.39368770764119598</v>
      </c>
      <c r="G24" s="3">
        <f>1-G14</f>
        <v>0.72366790582403961</v>
      </c>
      <c r="H24" s="3">
        <f>1-H14</f>
        <v>0.11563731931668852</v>
      </c>
      <c r="I24" s="3">
        <f>1-I14</f>
        <v>0.25101122746002336</v>
      </c>
      <c r="J24" s="3">
        <f>1-J14</f>
        <v>0</v>
      </c>
      <c r="K24" s="3">
        <f>1-K14</f>
        <v>0</v>
      </c>
      <c r="L24" s="3">
        <f>1-L14</f>
        <v>1.033591731266148E-2</v>
      </c>
      <c r="M24" s="3">
        <f>1-M14</f>
        <v>0</v>
      </c>
      <c r="O24" s="1" t="s">
        <v>16</v>
      </c>
      <c r="P24" s="14">
        <f t="shared" si="12"/>
        <v>0.11088709677419355</v>
      </c>
      <c r="Q24" s="14">
        <f t="shared" si="13"/>
        <v>10.001250000000001</v>
      </c>
      <c r="R24" s="14">
        <f t="shared" si="14"/>
        <v>1.9112499999999999</v>
      </c>
      <c r="S24" s="14">
        <f t="shared" si="15"/>
        <v>0.125</v>
      </c>
      <c r="T24" s="14">
        <f t="shared" si="16"/>
        <v>0.125</v>
      </c>
      <c r="U24" s="14">
        <f t="shared" si="17"/>
        <v>6.9645203679369258E-2</v>
      </c>
      <c r="V24" s="14">
        <f t="shared" si="18"/>
        <v>7.021415340415077E-2</v>
      </c>
      <c r="W24" s="14">
        <f t="shared" si="19"/>
        <v>8.2243460764587537E-2</v>
      </c>
      <c r="X24" s="14">
        <f t="shared" si="20"/>
        <v>9.8684210526315791E-2</v>
      </c>
      <c r="Y24" s="14">
        <f t="shared" si="21"/>
        <v>7.6550387596899222E-2</v>
      </c>
      <c r="Z24" s="14">
        <f t="shared" si="22"/>
        <v>0.10060975609756098</v>
      </c>
    </row>
    <row r="25" spans="2:28" x14ac:dyDescent="0.3">
      <c r="B25" s="1" t="s">
        <v>12</v>
      </c>
      <c r="C25" s="3">
        <f t="shared" ref="C25:M29" si="23">1-C15</f>
        <v>1.6129032258064613E-2</v>
      </c>
      <c r="D25" s="3">
        <f t="shared" si="23"/>
        <v>0</v>
      </c>
      <c r="E25" s="3">
        <f t="shared" si="23"/>
        <v>0.35186396337475467</v>
      </c>
      <c r="F25" s="3">
        <f t="shared" si="23"/>
        <v>0.66445182724252483</v>
      </c>
      <c r="G25" s="3">
        <f t="shared" si="23"/>
        <v>0.81164807930607186</v>
      </c>
      <c r="H25" s="3">
        <f t="shared" si="23"/>
        <v>0.17082785808147183</v>
      </c>
      <c r="I25" s="3">
        <f t="shared" si="23"/>
        <v>0.2545646996559936</v>
      </c>
      <c r="J25" s="3">
        <f t="shared" si="23"/>
        <v>0.28169014084507038</v>
      </c>
      <c r="K25" s="3">
        <f t="shared" si="23"/>
        <v>0.19210526315789478</v>
      </c>
      <c r="L25" s="3">
        <f t="shared" si="23"/>
        <v>4.3927648578811374E-2</v>
      </c>
      <c r="M25" s="3">
        <f t="shared" si="23"/>
        <v>0.10487804878048779</v>
      </c>
    </row>
    <row r="26" spans="2:28" x14ac:dyDescent="0.3">
      <c r="B26" s="1" t="s">
        <v>13</v>
      </c>
      <c r="C26" s="3">
        <f t="shared" si="23"/>
        <v>0</v>
      </c>
      <c r="D26" s="3">
        <f t="shared" si="23"/>
        <v>1.1627906976744207E-2</v>
      </c>
      <c r="E26" s="3">
        <f t="shared" si="23"/>
        <v>0.35971223021582732</v>
      </c>
      <c r="F26" s="3">
        <f t="shared" si="23"/>
        <v>0.35548172757475083</v>
      </c>
      <c r="G26" s="3">
        <f t="shared" si="23"/>
        <v>0.78810408921933084</v>
      </c>
      <c r="H26" s="3">
        <f t="shared" si="23"/>
        <v>0.1668856767411302</v>
      </c>
      <c r="I26" s="3">
        <f t="shared" si="23"/>
        <v>0.23388651570710306</v>
      </c>
      <c r="J26" s="3">
        <f t="shared" si="23"/>
        <v>0.29577464788732388</v>
      </c>
      <c r="K26" s="3">
        <f t="shared" si="23"/>
        <v>0.1578947368421052</v>
      </c>
      <c r="L26" s="3">
        <f t="shared" si="23"/>
        <v>0</v>
      </c>
      <c r="M26" s="3">
        <f t="shared" si="23"/>
        <v>9.0243902439024359E-2</v>
      </c>
      <c r="O26" s="7" t="s">
        <v>25</v>
      </c>
      <c r="P26" s="7" t="s">
        <v>24</v>
      </c>
    </row>
    <row r="27" spans="2:28" x14ac:dyDescent="0.3">
      <c r="B27" s="1" t="s">
        <v>14</v>
      </c>
      <c r="C27" s="3">
        <f t="shared" si="23"/>
        <v>3.2258064516129115E-2</v>
      </c>
      <c r="D27" s="3">
        <f t="shared" si="23"/>
        <v>3.4883720930232509E-2</v>
      </c>
      <c r="E27" s="3">
        <f t="shared" si="23"/>
        <v>0.22956180510137347</v>
      </c>
      <c r="F27" s="3">
        <f t="shared" si="23"/>
        <v>6.8106312292358639E-2</v>
      </c>
      <c r="G27" s="3">
        <f t="shared" si="23"/>
        <v>0.2007434944237918</v>
      </c>
      <c r="H27" s="3">
        <f t="shared" si="23"/>
        <v>0</v>
      </c>
      <c r="I27" s="3">
        <f t="shared" si="23"/>
        <v>7.9159263599591578E-2</v>
      </c>
      <c r="J27" s="3">
        <f t="shared" si="23"/>
        <v>0.32193158953722334</v>
      </c>
      <c r="K27" s="3">
        <f t="shared" si="23"/>
        <v>0.10526315789473684</v>
      </c>
      <c r="L27" s="3">
        <f t="shared" si="23"/>
        <v>0.37209302325581395</v>
      </c>
      <c r="M27" s="3">
        <f t="shared" si="23"/>
        <v>0.1707317073170731</v>
      </c>
      <c r="O27" s="1" t="s">
        <v>0</v>
      </c>
      <c r="P27" s="1" t="s">
        <v>1</v>
      </c>
      <c r="Q27" s="1" t="s">
        <v>2</v>
      </c>
      <c r="R27" s="1" t="s">
        <v>20</v>
      </c>
      <c r="S27" s="1" t="s">
        <v>3</v>
      </c>
      <c r="T27" s="1" t="s">
        <v>4</v>
      </c>
      <c r="U27" s="1" t="s">
        <v>5</v>
      </c>
      <c r="V27" s="1" t="s">
        <v>6</v>
      </c>
      <c r="W27" s="1" t="s">
        <v>7</v>
      </c>
      <c r="X27" s="1" t="s">
        <v>8</v>
      </c>
      <c r="Y27" s="1" t="s">
        <v>9</v>
      </c>
      <c r="Z27" s="1" t="s">
        <v>10</v>
      </c>
      <c r="AA27" s="1" t="s">
        <v>28</v>
      </c>
      <c r="AB27" s="20" t="s">
        <v>29</v>
      </c>
    </row>
    <row r="28" spans="2:28" x14ac:dyDescent="0.3">
      <c r="B28" s="1" t="s">
        <v>15</v>
      </c>
      <c r="C28" s="3">
        <f t="shared" si="23"/>
        <v>4.8387096774193505E-2</v>
      </c>
      <c r="D28" s="3">
        <f t="shared" si="23"/>
        <v>5.8139534883720922E-2</v>
      </c>
      <c r="E28" s="3">
        <f t="shared" si="23"/>
        <v>0.13211249182472207</v>
      </c>
      <c r="F28" s="3">
        <f t="shared" si="23"/>
        <v>6.6445182724252372E-2</v>
      </c>
      <c r="G28" s="3">
        <f t="shared" si="23"/>
        <v>0.12143742255266421</v>
      </c>
      <c r="H28" s="3">
        <f t="shared" si="23"/>
        <v>7.4901445466491468E-2</v>
      </c>
      <c r="I28" s="3">
        <f t="shared" si="23"/>
        <v>0</v>
      </c>
      <c r="J28" s="3">
        <f t="shared" si="23"/>
        <v>0.34205231388329971</v>
      </c>
      <c r="K28" s="3">
        <f t="shared" si="23"/>
        <v>0.12368421052631573</v>
      </c>
      <c r="L28" s="3">
        <f t="shared" si="23"/>
        <v>0.33591731266149871</v>
      </c>
      <c r="M28" s="3">
        <f t="shared" si="23"/>
        <v>0.16341463414634139</v>
      </c>
      <c r="O28" s="1" t="s">
        <v>11</v>
      </c>
      <c r="P28" s="13">
        <f>$N$3*C24</f>
        <v>0</v>
      </c>
      <c r="Q28" s="13">
        <f>$N$3*D24</f>
        <v>0</v>
      </c>
      <c r="R28" s="14">
        <f>$N$3*E24</f>
        <v>7.5539568345323743E-2</v>
      </c>
      <c r="S28" s="14">
        <f>$N$3*F24</f>
        <v>4.9210963455149498E-2</v>
      </c>
      <c r="T28" s="14">
        <f>$N$3*G24</f>
        <v>9.0458488228004952E-2</v>
      </c>
      <c r="U28" s="14">
        <f>$N$3*H24</f>
        <v>1.4454664914586066E-2</v>
      </c>
      <c r="V28" s="14">
        <f>$N$3*I24</f>
        <v>3.137640343250292E-2</v>
      </c>
      <c r="W28" s="13">
        <f>$N$3*J24</f>
        <v>0</v>
      </c>
      <c r="X28" s="13">
        <f>$N$3*K24</f>
        <v>0</v>
      </c>
      <c r="Y28" s="14">
        <f>$N$3*L24</f>
        <v>1.291989664082685E-3</v>
      </c>
      <c r="Z28" s="13">
        <f>$N$3*M24</f>
        <v>0</v>
      </c>
      <c r="AA28" s="13">
        <f>SUM(P28:Z28)</f>
        <v>0.26233207803964986</v>
      </c>
      <c r="AB28" s="13">
        <f>MAX(P28:Z28)</f>
        <v>9.0458488228004952E-2</v>
      </c>
    </row>
    <row r="29" spans="2:28" x14ac:dyDescent="0.3">
      <c r="B29" s="1" t="s">
        <v>16</v>
      </c>
      <c r="C29" s="3">
        <f t="shared" si="23"/>
        <v>0.11290322580645162</v>
      </c>
      <c r="D29" s="3">
        <f t="shared" si="23"/>
        <v>6.9651162790697607E-2</v>
      </c>
      <c r="E29" s="3">
        <f t="shared" si="23"/>
        <v>0</v>
      </c>
      <c r="F29" s="3">
        <f t="shared" si="23"/>
        <v>0</v>
      </c>
      <c r="G29" s="3">
        <f t="shared" si="23"/>
        <v>0</v>
      </c>
      <c r="H29" s="3">
        <f t="shared" si="23"/>
        <v>0.44283837056504594</v>
      </c>
      <c r="I29" s="3">
        <f t="shared" si="23"/>
        <v>0.43828677276679384</v>
      </c>
      <c r="J29" s="3">
        <f t="shared" si="23"/>
        <v>0.34205231388329971</v>
      </c>
      <c r="K29" s="3">
        <f t="shared" si="23"/>
        <v>0.21052631578947367</v>
      </c>
      <c r="L29" s="3">
        <f t="shared" si="23"/>
        <v>0.38759689922480622</v>
      </c>
      <c r="M29" s="3">
        <f t="shared" si="23"/>
        <v>0.19512195121951215</v>
      </c>
      <c r="O29" s="1" t="s">
        <v>12</v>
      </c>
      <c r="P29" s="13">
        <f t="shared" ref="P29:P33" si="24">$N$3*C25</f>
        <v>2.0161290322580766E-3</v>
      </c>
      <c r="Q29" s="13">
        <f t="shared" ref="Q29:Q33" si="25">$N$3*D25</f>
        <v>0</v>
      </c>
      <c r="R29" s="14">
        <f t="shared" ref="R29:R33" si="26">$N$3*E25</f>
        <v>4.3982995421844334E-2</v>
      </c>
      <c r="S29" s="14">
        <f t="shared" ref="S29:S33" si="27">$N$3*F25</f>
        <v>8.3056478405315604E-2</v>
      </c>
      <c r="T29" s="14">
        <f t="shared" ref="T29:T33" si="28">$N$3*G25</f>
        <v>0.10145600991325898</v>
      </c>
      <c r="U29" s="14">
        <f t="shared" ref="U29:U33" si="29">$N$3*H25</f>
        <v>2.1353482260183979E-2</v>
      </c>
      <c r="V29" s="14">
        <f t="shared" ref="V29:V33" si="30">$N$3*I25</f>
        <v>3.18205874569992E-2</v>
      </c>
      <c r="W29" s="13">
        <f t="shared" ref="W29:W33" si="31">$N$3*J25</f>
        <v>3.5211267605633798E-2</v>
      </c>
      <c r="X29" s="13">
        <f t="shared" ref="X29:X33" si="32">$N$3*K25</f>
        <v>2.4013157894736847E-2</v>
      </c>
      <c r="Y29" s="14">
        <f t="shared" ref="Y29:Y33" si="33">$N$3*L25</f>
        <v>5.4909560723514217E-3</v>
      </c>
      <c r="Z29" s="13">
        <f t="shared" ref="Z29:Z33" si="34">$N$3*M25</f>
        <v>1.3109756097560973E-2</v>
      </c>
      <c r="AA29" s="13">
        <f t="shared" ref="AA29:AA33" si="35">SUM(P29:Z29)</f>
        <v>0.36151082016014319</v>
      </c>
      <c r="AB29" s="13">
        <f t="shared" ref="AB29:AB33" si="36">MAX(P29:Z29)</f>
        <v>0.10145600991325898</v>
      </c>
    </row>
    <row r="30" spans="2:28" x14ac:dyDescent="0.3">
      <c r="O30" s="1" t="s">
        <v>13</v>
      </c>
      <c r="P30" s="13">
        <f t="shared" si="24"/>
        <v>0</v>
      </c>
      <c r="Q30" s="13">
        <f t="shared" si="25"/>
        <v>1.4534883720930258E-3</v>
      </c>
      <c r="R30" s="14">
        <f t="shared" si="26"/>
        <v>4.4964028776978415E-2</v>
      </c>
      <c r="S30" s="14">
        <f t="shared" si="27"/>
        <v>4.4435215946843853E-2</v>
      </c>
      <c r="T30" s="14">
        <f t="shared" si="28"/>
        <v>9.8513011152416355E-2</v>
      </c>
      <c r="U30" s="14">
        <f t="shared" si="29"/>
        <v>2.0860709592641274E-2</v>
      </c>
      <c r="V30" s="14">
        <f t="shared" si="30"/>
        <v>2.9235814463387882E-2</v>
      </c>
      <c r="W30" s="13">
        <f t="shared" si="31"/>
        <v>3.6971830985915485E-2</v>
      </c>
      <c r="X30" s="13">
        <f t="shared" si="32"/>
        <v>1.973684210526315E-2</v>
      </c>
      <c r="Y30" s="14">
        <f t="shared" si="33"/>
        <v>0</v>
      </c>
      <c r="Z30" s="13">
        <f t="shared" si="34"/>
        <v>1.1280487804878045E-2</v>
      </c>
      <c r="AA30" s="13">
        <f t="shared" si="35"/>
        <v>0.30745142920041751</v>
      </c>
      <c r="AB30" s="13">
        <f t="shared" si="36"/>
        <v>9.8513011152416355E-2</v>
      </c>
    </row>
    <row r="31" spans="2:28" x14ac:dyDescent="0.3">
      <c r="B31" t="s">
        <v>22</v>
      </c>
      <c r="O31" s="1" t="s">
        <v>14</v>
      </c>
      <c r="P31" s="13">
        <f t="shared" si="24"/>
        <v>4.0322580645161393E-3</v>
      </c>
      <c r="Q31" s="13">
        <f t="shared" si="25"/>
        <v>4.3604651162790636E-3</v>
      </c>
      <c r="R31" s="14">
        <f t="shared" si="26"/>
        <v>2.8695225637671684E-2</v>
      </c>
      <c r="S31" s="14">
        <f t="shared" si="27"/>
        <v>8.5132890365448299E-3</v>
      </c>
      <c r="T31" s="14">
        <f t="shared" si="28"/>
        <v>2.5092936802973975E-2</v>
      </c>
      <c r="U31" s="14">
        <f t="shared" si="29"/>
        <v>0</v>
      </c>
      <c r="V31" s="14">
        <f t="shared" si="30"/>
        <v>9.8949079499489473E-3</v>
      </c>
      <c r="W31" s="13">
        <f t="shared" si="31"/>
        <v>4.0241448692152917E-2</v>
      </c>
      <c r="X31" s="13">
        <f t="shared" si="32"/>
        <v>1.3157894736842105E-2</v>
      </c>
      <c r="Y31" s="14">
        <f t="shared" si="33"/>
        <v>4.6511627906976744E-2</v>
      </c>
      <c r="Z31" s="13">
        <f t="shared" si="34"/>
        <v>2.1341463414634138E-2</v>
      </c>
      <c r="AA31" s="13">
        <f t="shared" si="35"/>
        <v>0.20184151735854056</v>
      </c>
      <c r="AB31" s="13">
        <f t="shared" si="36"/>
        <v>4.6511627906976744E-2</v>
      </c>
    </row>
    <row r="32" spans="2:28" x14ac:dyDescent="0.3">
      <c r="B32" s="5" t="s">
        <v>0</v>
      </c>
      <c r="C32" s="5" t="s">
        <v>1</v>
      </c>
      <c r="D32" s="5" t="s">
        <v>2</v>
      </c>
      <c r="E32" s="5" t="s">
        <v>20</v>
      </c>
      <c r="F32" s="5" t="s">
        <v>3</v>
      </c>
      <c r="G32" s="5" t="s">
        <v>4</v>
      </c>
      <c r="H32" s="5" t="s">
        <v>5</v>
      </c>
      <c r="I32" s="5" t="s">
        <v>6</v>
      </c>
      <c r="J32" s="5" t="s">
        <v>7</v>
      </c>
      <c r="K32" s="5" t="s">
        <v>8</v>
      </c>
      <c r="L32" s="5" t="s">
        <v>9</v>
      </c>
      <c r="M32" s="5" t="s">
        <v>10</v>
      </c>
      <c r="O32" s="1" t="s">
        <v>15</v>
      </c>
      <c r="P32" s="13">
        <f t="shared" si="24"/>
        <v>6.0483870967741882E-3</v>
      </c>
      <c r="Q32" s="13">
        <f t="shared" si="25"/>
        <v>7.2674418604651153E-3</v>
      </c>
      <c r="R32" s="14">
        <f t="shared" si="26"/>
        <v>1.6514061478090258E-2</v>
      </c>
      <c r="S32" s="14">
        <f t="shared" si="27"/>
        <v>8.3056478405315465E-3</v>
      </c>
      <c r="T32" s="14">
        <f t="shared" si="28"/>
        <v>1.5179677819083026E-2</v>
      </c>
      <c r="U32" s="14">
        <f t="shared" si="29"/>
        <v>9.3626806833114334E-3</v>
      </c>
      <c r="V32" s="14">
        <f t="shared" si="30"/>
        <v>0</v>
      </c>
      <c r="W32" s="13">
        <f t="shared" si="31"/>
        <v>4.2756539235412463E-2</v>
      </c>
      <c r="X32" s="13">
        <f t="shared" si="32"/>
        <v>1.5460526315789466E-2</v>
      </c>
      <c r="Y32" s="14">
        <f t="shared" si="33"/>
        <v>4.1989664082687339E-2</v>
      </c>
      <c r="Z32" s="13">
        <f t="shared" si="34"/>
        <v>2.0426829268292673E-2</v>
      </c>
      <c r="AA32" s="13">
        <f t="shared" si="35"/>
        <v>0.18331145568043752</v>
      </c>
      <c r="AB32" s="13">
        <f t="shared" si="36"/>
        <v>4.2756539235412463E-2</v>
      </c>
    </row>
    <row r="33" spans="2:28" x14ac:dyDescent="0.3">
      <c r="B33" s="1" t="s">
        <v>11</v>
      </c>
      <c r="C33" s="3">
        <f>C24^2</f>
        <v>0</v>
      </c>
      <c r="D33" s="3">
        <f>D24^2</f>
        <v>0</v>
      </c>
      <c r="E33" s="3">
        <f>E24^2</f>
        <v>0.36519848869106158</v>
      </c>
      <c r="F33" s="3">
        <f>F24^2</f>
        <v>0.1549900111477798</v>
      </c>
      <c r="G33" s="3">
        <f>G24^2</f>
        <v>0.52369523791975103</v>
      </c>
      <c r="H33" s="3">
        <f>H24^2</f>
        <v>1.3371989618749785E-2</v>
      </c>
      <c r="I33" s="3">
        <f>I24^2</f>
        <v>6.3006636310987588E-2</v>
      </c>
      <c r="J33" s="3">
        <f>J24^2</f>
        <v>0</v>
      </c>
      <c r="K33" s="3">
        <f>K24^2</f>
        <v>0</v>
      </c>
      <c r="L33" s="3">
        <f>L24^2</f>
        <v>1.0683118669417532E-4</v>
      </c>
      <c r="M33" s="3">
        <f>M24^2</f>
        <v>0</v>
      </c>
      <c r="O33" s="1" t="s">
        <v>16</v>
      </c>
      <c r="P33" s="13">
        <f t="shared" si="24"/>
        <v>1.4112903225806453E-2</v>
      </c>
      <c r="Q33" s="13">
        <f t="shared" si="25"/>
        <v>8.7063953488372009E-3</v>
      </c>
      <c r="R33" s="14">
        <f t="shared" si="26"/>
        <v>0</v>
      </c>
      <c r="S33" s="14">
        <f t="shared" si="27"/>
        <v>0</v>
      </c>
      <c r="T33" s="14">
        <f t="shared" si="28"/>
        <v>0</v>
      </c>
      <c r="U33" s="14">
        <f t="shared" si="29"/>
        <v>5.5354796320630742E-2</v>
      </c>
      <c r="V33" s="14">
        <f t="shared" si="30"/>
        <v>5.478584659584923E-2</v>
      </c>
      <c r="W33" s="13">
        <f t="shared" si="31"/>
        <v>4.2756539235412463E-2</v>
      </c>
      <c r="X33" s="13">
        <f t="shared" si="32"/>
        <v>2.6315789473684209E-2</v>
      </c>
      <c r="Y33" s="14">
        <f t="shared" si="33"/>
        <v>4.8449612403100778E-2</v>
      </c>
      <c r="Z33" s="13">
        <f t="shared" si="34"/>
        <v>2.4390243902439018E-2</v>
      </c>
      <c r="AA33" s="13">
        <f t="shared" si="35"/>
        <v>0.27487212650576009</v>
      </c>
      <c r="AB33" s="13">
        <f t="shared" si="36"/>
        <v>5.5354796320630742E-2</v>
      </c>
    </row>
    <row r="34" spans="2:28" x14ac:dyDescent="0.3">
      <c r="B34" s="1" t="s">
        <v>12</v>
      </c>
      <c r="C34" s="3">
        <f t="shared" ref="C34:K38" si="37">C25^2</f>
        <v>2.6014568158168886E-4</v>
      </c>
      <c r="D34" s="3">
        <f t="shared" si="37"/>
        <v>0</v>
      </c>
      <c r="E34" s="3">
        <f t="shared" si="37"/>
        <v>0.12380824872179069</v>
      </c>
      <c r="F34" s="3">
        <f t="shared" si="37"/>
        <v>0.44149623072593008</v>
      </c>
      <c r="G34" s="3">
        <f t="shared" si="37"/>
        <v>0.65877260464123555</v>
      </c>
      <c r="H34" s="3">
        <f t="shared" si="37"/>
        <v>2.9182157096703479E-2</v>
      </c>
      <c r="I34" s="3">
        <f t="shared" si="37"/>
        <v>6.4803186310946226E-2</v>
      </c>
      <c r="J34" s="3">
        <f t="shared" si="37"/>
        <v>7.9349335449315592E-2</v>
      </c>
      <c r="K34" s="3">
        <f t="shared" si="37"/>
        <v>3.6904432132964002E-2</v>
      </c>
      <c r="L34" s="3">
        <f t="shared" ref="L34:M38" si="38">L25^2</f>
        <v>1.9296383096635489E-3</v>
      </c>
      <c r="M34" s="3">
        <f t="shared" si="38"/>
        <v>1.0999405116002376E-2</v>
      </c>
    </row>
    <row r="35" spans="2:28" x14ac:dyDescent="0.3">
      <c r="B35" s="1" t="s">
        <v>13</v>
      </c>
      <c r="C35" s="3">
        <f t="shared" si="37"/>
        <v>0</v>
      </c>
      <c r="D35" s="3">
        <f t="shared" si="37"/>
        <v>1.3520822065981659E-4</v>
      </c>
      <c r="E35" s="3">
        <f t="shared" si="37"/>
        <v>0.12939288856684436</v>
      </c>
      <c r="F35" s="3">
        <f t="shared" si="37"/>
        <v>0.12636725863952936</v>
      </c>
      <c r="G35" s="3">
        <f t="shared" si="37"/>
        <v>0.62110805544423098</v>
      </c>
      <c r="H35" s="3">
        <f t="shared" si="37"/>
        <v>2.7850829101345002E-2</v>
      </c>
      <c r="I35" s="3">
        <f t="shared" si="37"/>
        <v>5.4702902229608968E-2</v>
      </c>
      <c r="J35" s="3">
        <f t="shared" si="37"/>
        <v>8.7482642332870425E-2</v>
      </c>
      <c r="K35" s="3">
        <f t="shared" si="37"/>
        <v>2.4930747922437654E-2</v>
      </c>
      <c r="L35" s="3">
        <f t="shared" si="38"/>
        <v>0</v>
      </c>
      <c r="M35" s="3">
        <f t="shared" si="38"/>
        <v>8.1439619274241461E-3</v>
      </c>
      <c r="O35" s="7" t="s">
        <v>26</v>
      </c>
      <c r="P35" s="7" t="s">
        <v>27</v>
      </c>
    </row>
    <row r="36" spans="2:28" x14ac:dyDescent="0.3">
      <c r="B36" s="1" t="s">
        <v>14</v>
      </c>
      <c r="C36" s="3">
        <f t="shared" si="37"/>
        <v>1.0405827263267483E-3</v>
      </c>
      <c r="D36" s="3">
        <f t="shared" si="37"/>
        <v>1.2168739859383416E-3</v>
      </c>
      <c r="E36" s="3">
        <f t="shared" si="37"/>
        <v>5.2698622361400979E-2</v>
      </c>
      <c r="F36" s="3">
        <f t="shared" si="37"/>
        <v>4.6384697740642815E-3</v>
      </c>
      <c r="G36" s="3">
        <f t="shared" si="37"/>
        <v>4.0297950553474932E-2</v>
      </c>
      <c r="H36" s="3">
        <f t="shared" si="37"/>
        <v>0</v>
      </c>
      <c r="I36" s="3">
        <f t="shared" si="37"/>
        <v>6.2661890136296245E-3</v>
      </c>
      <c r="J36" s="3">
        <f t="shared" si="37"/>
        <v>0.10363994834196325</v>
      </c>
      <c r="K36" s="3">
        <f t="shared" si="37"/>
        <v>1.1080332409972297E-2</v>
      </c>
      <c r="L36" s="3">
        <f t="shared" si="38"/>
        <v>0.13845321795565169</v>
      </c>
      <c r="M36" s="3">
        <f t="shared" si="38"/>
        <v>2.9149315883402714E-2</v>
      </c>
      <c r="O36" s="1" t="s">
        <v>0</v>
      </c>
      <c r="P36" s="1" t="s">
        <v>1</v>
      </c>
      <c r="Q36" s="1" t="s">
        <v>2</v>
      </c>
      <c r="R36" s="1" t="s">
        <v>20</v>
      </c>
      <c r="S36" s="1" t="s">
        <v>3</v>
      </c>
      <c r="T36" s="1" t="s">
        <v>4</v>
      </c>
      <c r="U36" s="1" t="s">
        <v>5</v>
      </c>
      <c r="V36" s="1" t="s">
        <v>6</v>
      </c>
      <c r="W36" s="1" t="s">
        <v>7</v>
      </c>
      <c r="X36" s="1" t="s">
        <v>8</v>
      </c>
      <c r="Y36" s="1" t="s">
        <v>9</v>
      </c>
      <c r="Z36" s="1" t="s">
        <v>10</v>
      </c>
      <c r="AA36" s="1" t="s">
        <v>28</v>
      </c>
    </row>
    <row r="37" spans="2:28" x14ac:dyDescent="0.3">
      <c r="B37" s="1" t="s">
        <v>15</v>
      </c>
      <c r="C37" s="3">
        <f t="shared" si="37"/>
        <v>2.3413111342351677E-3</v>
      </c>
      <c r="D37" s="3">
        <f t="shared" si="37"/>
        <v>3.3802055164954018E-3</v>
      </c>
      <c r="E37" s="3">
        <f t="shared" si="37"/>
        <v>1.7453710496137254E-2</v>
      </c>
      <c r="F37" s="3">
        <f t="shared" si="37"/>
        <v>4.4149623072592854E-3</v>
      </c>
      <c r="G37" s="3">
        <f t="shared" si="37"/>
        <v>1.4747047596234318E-2</v>
      </c>
      <c r="H37" s="3">
        <f t="shared" si="37"/>
        <v>5.6102265329697953E-3</v>
      </c>
      <c r="I37" s="3">
        <f t="shared" si="37"/>
        <v>0</v>
      </c>
      <c r="J37" s="3">
        <f t="shared" si="37"/>
        <v>0.11699978543291939</v>
      </c>
      <c r="K37" s="3">
        <f t="shared" si="37"/>
        <v>1.5297783933517991E-2</v>
      </c>
      <c r="L37" s="3">
        <f t="shared" si="38"/>
        <v>0.11284044094572308</v>
      </c>
      <c r="M37" s="3">
        <f t="shared" si="38"/>
        <v>2.6704342653182604E-2</v>
      </c>
      <c r="O37" s="1" t="s">
        <v>11</v>
      </c>
      <c r="P37" s="17">
        <f>$O$3*C33</f>
        <v>0</v>
      </c>
      <c r="Q37" s="17">
        <f>$O$3*D33</f>
        <v>0</v>
      </c>
      <c r="R37" s="19">
        <f>$O$3*E33</f>
        <v>5.7062263857978373E-3</v>
      </c>
      <c r="S37" s="19">
        <f>$O$3*F33</f>
        <v>2.4217189241840594E-3</v>
      </c>
      <c r="T37" s="19">
        <f>$O$3*G33</f>
        <v>8.1827380924961099E-3</v>
      </c>
      <c r="U37" s="19">
        <f>$O$3*H33</f>
        <v>2.0893733779296539E-4</v>
      </c>
      <c r="V37" s="19">
        <f>$O$3*I33</f>
        <v>9.8447869235918106E-4</v>
      </c>
      <c r="W37" s="17">
        <f>$O$3*J33</f>
        <v>0</v>
      </c>
      <c r="X37" s="17">
        <f>$O$3*K33</f>
        <v>0</v>
      </c>
      <c r="Y37" s="19">
        <f>$O$3*L33</f>
        <v>1.6692372920964893E-6</v>
      </c>
      <c r="Z37" s="16">
        <f>$O$3*M33</f>
        <v>0</v>
      </c>
      <c r="AA37" s="25">
        <f>SUM(P37:Z37)</f>
        <v>1.7505768669922251E-2</v>
      </c>
    </row>
    <row r="38" spans="2:28" x14ac:dyDescent="0.3">
      <c r="B38" s="1" t="s">
        <v>16</v>
      </c>
      <c r="C38" s="3">
        <f t="shared" si="37"/>
        <v>1.2747138397502604E-2</v>
      </c>
      <c r="D38" s="3">
        <f t="shared" si="37"/>
        <v>4.8512844780962587E-3</v>
      </c>
      <c r="E38" s="3">
        <f t="shared" si="37"/>
        <v>0</v>
      </c>
      <c r="F38" s="3">
        <f t="shared" si="37"/>
        <v>0</v>
      </c>
      <c r="G38" s="3">
        <f t="shared" si="37"/>
        <v>0</v>
      </c>
      <c r="H38" s="3">
        <f t="shared" si="37"/>
        <v>0.19610582244470495</v>
      </c>
      <c r="I38" s="3">
        <f t="shared" si="37"/>
        <v>0.19209529518233118</v>
      </c>
      <c r="J38" s="3">
        <f t="shared" si="37"/>
        <v>0.11699978543291939</v>
      </c>
      <c r="K38" s="3">
        <f t="shared" si="37"/>
        <v>4.432132963988919E-2</v>
      </c>
      <c r="L38" s="3">
        <f t="shared" si="38"/>
        <v>0.15023135628868459</v>
      </c>
      <c r="M38" s="3">
        <f t="shared" si="38"/>
        <v>3.8072575847709678E-2</v>
      </c>
      <c r="O38" s="1" t="s">
        <v>12</v>
      </c>
      <c r="P38" s="17">
        <f t="shared" ref="P38:P42" si="39">$O$3*C34</f>
        <v>4.0647762747138884E-6</v>
      </c>
      <c r="Q38" s="17">
        <f t="shared" ref="Q38:Q42" si="40">$O$3*D34</f>
        <v>0</v>
      </c>
      <c r="R38" s="19">
        <f t="shared" ref="R38:R42" si="41">$O$3*E34</f>
        <v>1.9345038862779796E-3</v>
      </c>
      <c r="S38" s="19">
        <f t="shared" ref="S38:S42" si="42">$O$3*F34</f>
        <v>6.8983786050926576E-3</v>
      </c>
      <c r="T38" s="19">
        <f t="shared" ref="T38:T42" si="43">$O$3*G34</f>
        <v>1.0293321947519305E-2</v>
      </c>
      <c r="U38" s="19">
        <f t="shared" ref="U38:U42" si="44">$O$3*H34</f>
        <v>4.5597120463599186E-4</v>
      </c>
      <c r="V38" s="19">
        <f t="shared" ref="V38:V42" si="45">$O$3*I34</f>
        <v>1.0125497861085348E-3</v>
      </c>
      <c r="W38" s="17">
        <f t="shared" ref="W38:W42" si="46">$O$3*J34</f>
        <v>1.2398333663955561E-3</v>
      </c>
      <c r="X38" s="17">
        <f t="shared" ref="X38:X42" si="47">$O$3*K34</f>
        <v>5.7663175207756253E-4</v>
      </c>
      <c r="Y38" s="19">
        <f t="shared" ref="Y38:Y42" si="48">$O$3*L34</f>
        <v>3.0150598588492952E-5</v>
      </c>
      <c r="Z38" s="16">
        <f t="shared" ref="Z38:Z42" si="49">$O$3*M34</f>
        <v>1.7186570493753713E-4</v>
      </c>
      <c r="AA38" s="25">
        <f t="shared" ref="AA38:AA42" si="50">SUM(P38:Z38)</f>
        <v>2.2617271627908327E-2</v>
      </c>
    </row>
    <row r="39" spans="2:28" x14ac:dyDescent="0.3">
      <c r="O39" s="1" t="s">
        <v>13</v>
      </c>
      <c r="P39" s="17">
        <f t="shared" si="39"/>
        <v>0</v>
      </c>
      <c r="Q39" s="17">
        <f t="shared" si="40"/>
        <v>2.1126284478096342E-6</v>
      </c>
      <c r="R39" s="19">
        <f t="shared" si="41"/>
        <v>2.0217638838569431E-3</v>
      </c>
      <c r="S39" s="19">
        <f t="shared" si="42"/>
        <v>1.9744884162426462E-3</v>
      </c>
      <c r="T39" s="19">
        <f t="shared" si="43"/>
        <v>9.704813366316109E-3</v>
      </c>
      <c r="U39" s="19">
        <f t="shared" si="44"/>
        <v>4.3516920470851566E-4</v>
      </c>
      <c r="V39" s="19">
        <f t="shared" si="45"/>
        <v>8.5473284733764013E-4</v>
      </c>
      <c r="W39" s="17">
        <f t="shared" si="46"/>
        <v>1.3669162864511004E-3</v>
      </c>
      <c r="X39" s="17">
        <f t="shared" si="47"/>
        <v>3.8954293628808834E-4</v>
      </c>
      <c r="Y39" s="19">
        <f t="shared" si="48"/>
        <v>0</v>
      </c>
      <c r="Z39" s="16">
        <f t="shared" si="49"/>
        <v>1.2724940511600228E-4</v>
      </c>
      <c r="AA39" s="25">
        <f t="shared" si="50"/>
        <v>1.6876788974764856E-2</v>
      </c>
    </row>
    <row r="40" spans="2:28" x14ac:dyDescent="0.3">
      <c r="O40" s="1" t="s">
        <v>14</v>
      </c>
      <c r="P40" s="17">
        <f t="shared" si="39"/>
        <v>1.6259105098855442E-5</v>
      </c>
      <c r="Q40" s="17">
        <f t="shared" si="40"/>
        <v>1.9013656030286588E-5</v>
      </c>
      <c r="R40" s="19">
        <f t="shared" si="41"/>
        <v>8.234159743968903E-4</v>
      </c>
      <c r="S40" s="19">
        <f t="shared" si="42"/>
        <v>7.2476090219754399E-5</v>
      </c>
      <c r="T40" s="19">
        <f t="shared" si="43"/>
        <v>6.2965547739804581E-4</v>
      </c>
      <c r="U40" s="19">
        <f t="shared" si="44"/>
        <v>0</v>
      </c>
      <c r="V40" s="19">
        <f t="shared" si="45"/>
        <v>9.7909203337962882E-5</v>
      </c>
      <c r="W40" s="17">
        <f t="shared" si="46"/>
        <v>1.6193741928431757E-3</v>
      </c>
      <c r="X40" s="17">
        <f t="shared" si="47"/>
        <v>1.7313019390581715E-4</v>
      </c>
      <c r="Y40" s="19">
        <f t="shared" si="48"/>
        <v>2.1633315305570576E-3</v>
      </c>
      <c r="Z40" s="16">
        <f t="shared" si="49"/>
        <v>4.5545806067816741E-4</v>
      </c>
      <c r="AA40" s="25">
        <f t="shared" si="50"/>
        <v>6.0700234844660132E-3</v>
      </c>
    </row>
    <row r="41" spans="2:28" x14ac:dyDescent="0.3">
      <c r="O41" s="1" t="s">
        <v>15</v>
      </c>
      <c r="P41" s="17">
        <f t="shared" si="39"/>
        <v>3.6582986472424495E-5</v>
      </c>
      <c r="Q41" s="17">
        <f t="shared" si="40"/>
        <v>5.2815711195240654E-5</v>
      </c>
      <c r="R41" s="19">
        <f t="shared" si="41"/>
        <v>2.7271422650214459E-4</v>
      </c>
      <c r="S41" s="19">
        <f t="shared" si="42"/>
        <v>6.8983786050926335E-5</v>
      </c>
      <c r="T41" s="19">
        <f t="shared" si="43"/>
        <v>2.3042261869116122E-4</v>
      </c>
      <c r="U41" s="19">
        <f t="shared" si="44"/>
        <v>8.7659789577653052E-5</v>
      </c>
      <c r="V41" s="19">
        <f t="shared" si="45"/>
        <v>0</v>
      </c>
      <c r="W41" s="17">
        <f t="shared" si="46"/>
        <v>1.8281216473893655E-3</v>
      </c>
      <c r="X41" s="17">
        <f t="shared" si="47"/>
        <v>2.3902787396121861E-4</v>
      </c>
      <c r="Y41" s="19">
        <f t="shared" si="48"/>
        <v>1.7631318897769232E-3</v>
      </c>
      <c r="Z41" s="16">
        <f t="shared" si="49"/>
        <v>4.1725535395597819E-4</v>
      </c>
      <c r="AA41" s="25">
        <f t="shared" si="50"/>
        <v>4.9967158835730356E-3</v>
      </c>
    </row>
    <row r="42" spans="2:28" x14ac:dyDescent="0.3">
      <c r="O42" s="1" t="s">
        <v>16</v>
      </c>
      <c r="P42" s="17">
        <f t="shared" si="39"/>
        <v>1.9917403746097818E-4</v>
      </c>
      <c r="Q42" s="17">
        <f t="shared" si="40"/>
        <v>7.5801319970254043E-5</v>
      </c>
      <c r="R42" s="19">
        <f t="shared" si="41"/>
        <v>0</v>
      </c>
      <c r="S42" s="19">
        <f t="shared" si="42"/>
        <v>0</v>
      </c>
      <c r="T42" s="19">
        <f t="shared" si="43"/>
        <v>0</v>
      </c>
      <c r="U42" s="19">
        <f t="shared" si="44"/>
        <v>3.0641534756985149E-3</v>
      </c>
      <c r="V42" s="19">
        <f t="shared" si="45"/>
        <v>3.0014889872239246E-3</v>
      </c>
      <c r="W42" s="17">
        <f t="shared" si="46"/>
        <v>1.8281216473893655E-3</v>
      </c>
      <c r="X42" s="17">
        <f t="shared" si="47"/>
        <v>6.9252077562326859E-4</v>
      </c>
      <c r="Y42" s="19">
        <f t="shared" si="48"/>
        <v>2.3473649420106967E-3</v>
      </c>
      <c r="Z42" s="16">
        <f t="shared" si="49"/>
        <v>5.9488399762046371E-4</v>
      </c>
      <c r="AA42" s="25">
        <f t="shared" si="50"/>
        <v>1.1803509182997465E-2</v>
      </c>
    </row>
    <row r="44" spans="2:28" x14ac:dyDescent="0.3">
      <c r="O44" s="22" t="s">
        <v>30</v>
      </c>
    </row>
    <row r="45" spans="2:28" x14ac:dyDescent="0.3">
      <c r="O45" s="5" t="s">
        <v>0</v>
      </c>
      <c r="P45" s="5" t="s">
        <v>25</v>
      </c>
      <c r="Q45" s="5" t="s">
        <v>26</v>
      </c>
      <c r="R45" s="5" t="s">
        <v>31</v>
      </c>
      <c r="S45" s="6" t="s">
        <v>32</v>
      </c>
      <c r="T45" s="21" t="s">
        <v>33</v>
      </c>
    </row>
    <row r="46" spans="2:28" x14ac:dyDescent="0.3">
      <c r="O46" s="1" t="s">
        <v>11</v>
      </c>
      <c r="P46" s="24">
        <f>SUM(P28:Z28)</f>
        <v>0.26233207803964986</v>
      </c>
      <c r="Q46" s="18">
        <f>SUM(P37:Z37)</f>
        <v>1.7505768669922251E-2</v>
      </c>
      <c r="R46" s="23">
        <f>MAX(P28:Z28)</f>
        <v>9.0458488228004952E-2</v>
      </c>
      <c r="S46" s="15">
        <f>SUM(P46:R46)</f>
        <v>0.37029633493757708</v>
      </c>
      <c r="T46">
        <f>RANK(S46,$S$46:$S$51)</f>
        <v>3</v>
      </c>
    </row>
    <row r="47" spans="2:28" x14ac:dyDescent="0.3">
      <c r="O47" s="1" t="s">
        <v>12</v>
      </c>
      <c r="P47" s="24">
        <f t="shared" ref="P47:P51" si="51">SUM(P29:Z29)</f>
        <v>0.36151082016014319</v>
      </c>
      <c r="Q47" s="18">
        <f t="shared" ref="Q47:Q51" si="52">SUM(P38:Z38)</f>
        <v>2.2617271627908327E-2</v>
      </c>
      <c r="R47" s="23">
        <f t="shared" ref="R47:R51" si="53">MAX(P29:Z29)</f>
        <v>0.10145600991325898</v>
      </c>
      <c r="S47" s="15">
        <f t="shared" ref="S47:S51" si="54">SUM(P47:R47)</f>
        <v>0.4855841017013105</v>
      </c>
      <c r="T47">
        <f t="shared" ref="T47:T51" si="55">RANK(S47,$S$46:$S$51)</f>
        <v>1</v>
      </c>
    </row>
    <row r="48" spans="2:28" x14ac:dyDescent="0.3">
      <c r="O48" s="1" t="s">
        <v>13</v>
      </c>
      <c r="P48" s="24">
        <f t="shared" si="51"/>
        <v>0.30745142920041751</v>
      </c>
      <c r="Q48" s="18">
        <f t="shared" si="52"/>
        <v>1.6876788974764856E-2</v>
      </c>
      <c r="R48" s="23">
        <f t="shared" si="53"/>
        <v>9.8513011152416355E-2</v>
      </c>
      <c r="S48" s="15">
        <f t="shared" si="54"/>
        <v>0.42284122932759871</v>
      </c>
      <c r="T48">
        <f t="shared" si="55"/>
        <v>2</v>
      </c>
    </row>
    <row r="49" spans="15:21" x14ac:dyDescent="0.3">
      <c r="O49" s="1" t="s">
        <v>14</v>
      </c>
      <c r="P49" s="24">
        <f t="shared" si="51"/>
        <v>0.20184151735854056</v>
      </c>
      <c r="Q49" s="18">
        <f t="shared" si="52"/>
        <v>6.0700234844660132E-3</v>
      </c>
      <c r="R49" s="23">
        <f t="shared" si="53"/>
        <v>4.6511627906976744E-2</v>
      </c>
      <c r="S49" s="15">
        <f t="shared" si="54"/>
        <v>0.25442316874998328</v>
      </c>
      <c r="T49">
        <f t="shared" si="55"/>
        <v>5</v>
      </c>
    </row>
    <row r="50" spans="15:21" x14ac:dyDescent="0.3">
      <c r="O50" s="1" t="s">
        <v>15</v>
      </c>
      <c r="P50" s="24">
        <f t="shared" si="51"/>
        <v>0.18331145568043752</v>
      </c>
      <c r="Q50" s="18">
        <f t="shared" si="52"/>
        <v>4.9967158835730356E-3</v>
      </c>
      <c r="R50" s="23">
        <f t="shared" si="53"/>
        <v>4.2756539235412463E-2</v>
      </c>
      <c r="S50" s="15">
        <f t="shared" si="54"/>
        <v>0.23106471079942303</v>
      </c>
      <c r="T50">
        <f t="shared" si="55"/>
        <v>6</v>
      </c>
      <c r="U50" s="7" t="s">
        <v>34</v>
      </c>
    </row>
    <row r="51" spans="15:21" x14ac:dyDescent="0.3">
      <c r="O51" s="1" t="s">
        <v>16</v>
      </c>
      <c r="P51" s="24">
        <f t="shared" si="51"/>
        <v>0.27487212650576009</v>
      </c>
      <c r="Q51" s="18">
        <f t="shared" si="52"/>
        <v>1.1803509182997465E-2</v>
      </c>
      <c r="R51" s="23">
        <f t="shared" si="53"/>
        <v>5.5354796320630742E-2</v>
      </c>
      <c r="S51" s="15">
        <f t="shared" si="54"/>
        <v>0.34203043200938826</v>
      </c>
      <c r="T51">
        <f t="shared" si="55"/>
        <v>4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2025-05-17T14:32:26Z</dcterms:created>
  <dcterms:modified xsi:type="dcterms:W3CDTF">2025-05-18T16:08:46Z</dcterms:modified>
</cp:coreProperties>
</file>